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ana Lončarić\Desktop\Documents\PLAN 2019\"/>
    </mc:Choice>
  </mc:AlternateContent>
  <xr:revisionPtr revIDLastSave="0" documentId="13_ncr:1_{8FC7285E-5C44-4FEA-B1B0-D5499342DB28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Prihodi" sheetId="2" r:id="rId1"/>
    <sheet name="Rashodi" sheetId="1" r:id="rId2"/>
    <sheet name="Rezultat" sheetId="4" r:id="rId3"/>
    <sheet name="Obrazloženje" sheetId="5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4" l="1"/>
  <c r="E9" i="4"/>
  <c r="E7" i="4"/>
  <c r="E13" i="4"/>
  <c r="E14" i="4"/>
  <c r="E15" i="4"/>
  <c r="E16" i="4"/>
  <c r="E17" i="4"/>
  <c r="E12" i="4"/>
  <c r="J25" i="2" l="1"/>
  <c r="I25" i="2"/>
  <c r="H25" i="2"/>
  <c r="J18" i="2"/>
  <c r="I18" i="2"/>
  <c r="H13" i="2"/>
  <c r="J79" i="1"/>
  <c r="I79" i="1"/>
  <c r="I129" i="1" l="1"/>
  <c r="J129" i="1"/>
  <c r="H79" i="1" l="1"/>
  <c r="J101" i="1" l="1"/>
  <c r="J69" i="1"/>
  <c r="I101" i="1"/>
  <c r="H101" i="1"/>
  <c r="H18" i="2" l="1"/>
  <c r="J147" i="1" l="1"/>
  <c r="J146" i="1" s="1"/>
  <c r="I119" i="1"/>
  <c r="I118" i="1" s="1"/>
  <c r="I41" i="1" l="1"/>
  <c r="I147" i="1" l="1"/>
  <c r="I146" i="1" s="1"/>
  <c r="I64" i="1"/>
  <c r="I84" i="1"/>
  <c r="I139" i="1"/>
  <c r="I138" i="1" s="1"/>
  <c r="I95" i="1"/>
  <c r="I143" i="1"/>
  <c r="I142" i="1" s="1"/>
  <c r="I109" i="1"/>
  <c r="I69" i="1"/>
  <c r="H159" i="1"/>
  <c r="H152" i="1"/>
  <c r="I171" i="1" l="1"/>
  <c r="I63" i="1"/>
  <c r="H69" i="1"/>
  <c r="H84" i="1"/>
  <c r="C55" i="4" l="1"/>
  <c r="B55" i="4"/>
  <c r="E48" i="4"/>
  <c r="D48" i="4"/>
  <c r="C48" i="4"/>
  <c r="B48" i="4"/>
  <c r="B57" i="4" s="1"/>
  <c r="C35" i="4"/>
  <c r="B35" i="4"/>
  <c r="E27" i="4"/>
  <c r="D27" i="4"/>
  <c r="C27" i="4"/>
  <c r="B27" i="4"/>
  <c r="B36" i="4" s="1"/>
  <c r="C36" i="4" l="1"/>
  <c r="C57" i="4"/>
  <c r="H64" i="1" l="1"/>
  <c r="H143" i="1"/>
  <c r="H142" i="1" s="1"/>
  <c r="J139" i="1"/>
  <c r="H139" i="1"/>
  <c r="H138" i="1" s="1"/>
  <c r="J138" i="1" l="1"/>
  <c r="I159" i="1"/>
  <c r="I152" i="1"/>
  <c r="I167" i="1" s="1"/>
  <c r="I13" i="2" l="1"/>
  <c r="J152" i="1" l="1"/>
  <c r="J143" i="1" l="1"/>
  <c r="J142" i="1" s="1"/>
  <c r="B18" i="4" l="1"/>
  <c r="C10" i="4"/>
  <c r="B10" i="4"/>
  <c r="B19" i="4" l="1"/>
  <c r="J64" i="1" l="1"/>
  <c r="J167" i="1" s="1"/>
  <c r="J159" i="1"/>
  <c r="J13" i="2"/>
  <c r="J84" i="1"/>
  <c r="I157" i="1"/>
  <c r="I170" i="1" s="1"/>
  <c r="D31" i="4" s="1"/>
  <c r="J157" i="1"/>
  <c r="H157" i="1"/>
  <c r="H167" i="1"/>
  <c r="J170" i="1" l="1"/>
  <c r="D51" i="4" s="1"/>
  <c r="J151" i="1"/>
  <c r="I151" i="1"/>
  <c r="H151" i="1"/>
  <c r="J21" i="2"/>
  <c r="I21" i="2"/>
  <c r="H21" i="2"/>
  <c r="J95" i="1"/>
  <c r="J173" i="1" s="1"/>
  <c r="I173" i="1"/>
  <c r="H95" i="1"/>
  <c r="H173" i="1" s="1"/>
  <c r="J109" i="1" l="1"/>
  <c r="J171" i="1" s="1"/>
  <c r="I7" i="2"/>
  <c r="J7" i="2"/>
  <c r="H147" i="1"/>
  <c r="H172" i="1" s="1"/>
  <c r="H109" i="1"/>
  <c r="J119" i="1"/>
  <c r="H119" i="1"/>
  <c r="H118" i="1" s="1"/>
  <c r="I172" i="1"/>
  <c r="I174" i="1"/>
  <c r="J174" i="1"/>
  <c r="J169" i="1"/>
  <c r="D50" i="4" s="1"/>
  <c r="I168" i="1"/>
  <c r="D29" i="4" s="1"/>
  <c r="J168" i="1"/>
  <c r="D49" i="4" s="1"/>
  <c r="I10" i="1"/>
  <c r="I165" i="1" s="1"/>
  <c r="J10" i="1"/>
  <c r="J165" i="1" s="1"/>
  <c r="H12" i="1"/>
  <c r="H166" i="1" s="1"/>
  <c r="H10" i="1"/>
  <c r="H165" i="1" s="1"/>
  <c r="H174" i="1"/>
  <c r="H106" i="1"/>
  <c r="H105" i="1"/>
  <c r="H170" i="1"/>
  <c r="H171" i="1" l="1"/>
  <c r="D55" i="4"/>
  <c r="D57" i="4" s="1"/>
  <c r="H146" i="1"/>
  <c r="J108" i="1"/>
  <c r="H108" i="1"/>
  <c r="H9" i="1"/>
  <c r="J118" i="1"/>
  <c r="E55" i="4" l="1"/>
  <c r="E57" i="4" s="1"/>
  <c r="J63" i="1"/>
  <c r="H168" i="1"/>
  <c r="D18" i="4" l="1"/>
  <c r="I10" i="2" l="1"/>
  <c r="J10" i="2"/>
  <c r="C18" i="4" l="1"/>
  <c r="I6" i="2"/>
  <c r="J6" i="2"/>
  <c r="H7" i="2"/>
  <c r="H10" i="2"/>
  <c r="C19" i="4" l="1"/>
  <c r="E18" i="4"/>
  <c r="H6" i="2"/>
  <c r="I169" i="1" l="1"/>
  <c r="D30" i="4" s="1"/>
  <c r="D35" i="4" s="1"/>
  <c r="J12" i="1"/>
  <c r="H169" i="1"/>
  <c r="D36" i="4" l="1"/>
  <c r="E35" i="4"/>
  <c r="E36" i="4" s="1"/>
  <c r="J166" i="1"/>
  <c r="H175" i="1"/>
  <c r="H63" i="1"/>
  <c r="H8" i="1" s="1"/>
  <c r="H7" i="1" s="1"/>
  <c r="H6" i="1" s="1"/>
  <c r="J9" i="1"/>
  <c r="J8" i="1" s="1"/>
  <c r="D10" i="4" l="1"/>
  <c r="I12" i="1"/>
  <c r="I9" i="1" s="1"/>
  <c r="I8" i="1" l="1"/>
  <c r="I7" i="1" s="1"/>
  <c r="I6" i="1" s="1"/>
  <c r="D19" i="4"/>
  <c r="E10" i="4"/>
  <c r="E19" i="4" s="1"/>
  <c r="I166" i="1"/>
  <c r="I175" i="1" s="1"/>
  <c r="J7" i="1"/>
  <c r="J6" i="1" s="1"/>
  <c r="J172" i="1"/>
  <c r="J175" i="1" s="1"/>
</calcChain>
</file>

<file path=xl/sharedStrings.xml><?xml version="1.0" encoding="utf-8"?>
<sst xmlns="http://schemas.openxmlformats.org/spreadsheetml/2006/main" count="431" uniqueCount="241">
  <si>
    <t>Glava</t>
  </si>
  <si>
    <t>Program</t>
  </si>
  <si>
    <t>Aktivnost</t>
  </si>
  <si>
    <t>Izvor sredstava</t>
  </si>
  <si>
    <t>11 - OPĆI PRIHODI I PRIMICI</t>
  </si>
  <si>
    <t>32319</t>
  </si>
  <si>
    <t>Ostale usluge za komunikaciju i prijevoz</t>
  </si>
  <si>
    <t>43 - POMOĆI IZRAVNANJA ZA DECENTRALIZIRANE FUNKCIJE - OSNOVNA ŠKOLA VLADIMIR NAZOR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</si>
  <si>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</si>
  <si>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</si>
  <si>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</si>
  <si>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</si>
  <si>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</si>
  <si>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</si>
  <si>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32131</t>
  </si>
  <si>
    <t>Seminari, savjetovanja i simpoziji</t>
  </si>
  <si>
    <t>32132</t>
  </si>
  <si>
    <t>Tečajevi i stručni ispiti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</si>
  <si>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</si>
  <si>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</si>
  <si>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</si>
  <si>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</si>
  <si>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</si>
  <si>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</si>
  <si>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</si>
  <si>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</si>
  <si>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</si>
  <si>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</si>
  <si>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32231</t>
  </si>
  <si>
    <t>Električna energija</t>
  </si>
  <si>
    <t>32233</t>
  </si>
  <si>
    <t>Plin</t>
  </si>
  <si>
    <t>32234</t>
  </si>
  <si>
    <t>Motorni benzin i dizel gorivo</t>
  </si>
  <si>
    <t>32239</t>
  </si>
  <si>
    <t>Ostali materijali za proizvodnju energije (ugljen, drva, teško ulje)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</si>
  <si>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</si>
  <si>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</si>
  <si>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</si>
  <si>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</si>
  <si>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32244</t>
  </si>
  <si>
    <t>Ostali materijal i dijelovi za tekuće i investicijsko održavanje</t>
  </si>
  <si>
    <t>32251</t>
  </si>
  <si>
    <t>Sitni inventar</t>
  </si>
  <si>
    <t>32271</t>
  </si>
  <si>
    <t>Službena, radna i zaštitna odjeća i obuća</t>
  </si>
  <si>
    <t>32311</t>
  </si>
  <si>
    <t>Usluge telefona, telefaksa</t>
  </si>
  <si>
    <t>32313</t>
  </si>
  <si>
    <t>Poštarina (pisma, tiskanice i sl.)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</si>
  <si>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</si>
  <si>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</si>
  <si>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</si>
  <si>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</si>
  <si>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32329</t>
  </si>
  <si>
    <t>Ostale usluge tekućeg i investicijskog održavanja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</si>
  <si>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</si>
  <si>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</si>
  <si>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</si>
  <si>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</si>
  <si>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</si>
  <si>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</si>
  <si>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</si>
  <si>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</si>
  <si>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32349</t>
  </si>
  <si>
    <t>Ostale komunalne usluge</t>
  </si>
  <si>
    <t>32353</t>
  </si>
  <si>
    <t>Zakupnine i najamnine za opremu</t>
  </si>
  <si>
    <t>32361</t>
  </si>
  <si>
    <t>Obvezni i preventivni zdravstveni pregledi zaposlenika</t>
  </si>
  <si>
    <t>32363</t>
  </si>
  <si>
    <t>Laboratorijske usluge</t>
  </si>
  <si>
    <t>32372</t>
  </si>
  <si>
    <t>Ugovori o djelu</t>
  </si>
  <si>
    <t>32389</t>
  </si>
  <si>
    <t>Ostale računalne usluge</t>
  </si>
  <si>
    <t>32393</t>
  </si>
  <si>
    <t>Uređenje prostora</t>
  </si>
  <si>
    <t>32399</t>
  </si>
  <si>
    <t>Ostale nespomenute usluge</t>
  </si>
  <si>
    <t>32922</t>
  </si>
  <si>
    <t>Premije osiguranja ostale imovine</t>
  </si>
  <si>
    <t>32931</t>
  </si>
  <si>
    <t>Reprezentacija</t>
  </si>
  <si>
    <t>32941</t>
  </si>
  <si>
    <t>Tuzemne članarine</t>
  </si>
  <si>
    <t>32999</t>
  </si>
  <si>
    <t>Ostali nespomenuti rashodi poslovanja</t>
  </si>
  <si>
    <t>34311</t>
  </si>
  <si>
    <t>Usluge banaka</t>
  </si>
  <si>
    <t>34349</t>
  </si>
  <si>
    <t>Ostali nespomenuti financijski rashodi</t>
  </si>
  <si>
    <t>42211</t>
  </si>
  <si>
    <t>Računala i računalna oprema</t>
  </si>
  <si>
    <t>45111</t>
  </si>
  <si>
    <t>Dodatna ulaganja na građevinskim objektima</t>
  </si>
  <si>
    <t>32224</t>
  </si>
  <si>
    <t>Namirnice</t>
  </si>
  <si>
    <t>21 - VLASTITI PRIHODI - OSNOVNA ŠKOLA VLADIMIR NAZOR</t>
  </si>
  <si>
    <t>31 - PRIHODI PO POSEBNIM PROPISIMA - OSNOVNA ŠKOLA VLADIMIR NAZOR</t>
  </si>
  <si>
    <t>44 - POMOĆI PRORAČUNSKIM KORISNICIMA TEMELJEM PRIJENOSA SREDSTAVA EU</t>
  </si>
  <si>
    <t>31111</t>
  </si>
  <si>
    <t>Plaće za zaposlene</t>
  </si>
  <si>
    <t>31216</t>
  </si>
  <si>
    <t>Regres za godišnji odmor</t>
  </si>
  <si>
    <t>31321</t>
  </si>
  <si>
    <t>Doprinosi za obvezno zdravstveno osiguranje</t>
  </si>
  <si>
    <t>31322</t>
  </si>
  <si>
    <t>Doprinos za obvezno zdravstveno osiguranje zaštite zdravlja na radu</t>
  </si>
  <si>
    <t>31332</t>
  </si>
  <si>
    <t>Doprinosi za obvezno osiguranje u slučaju nezaposlenosti</t>
  </si>
  <si>
    <t>32121</t>
  </si>
  <si>
    <t>Naknade za prijevoz na posao i s posla</t>
  </si>
  <si>
    <t>KONTO</t>
  </si>
  <si>
    <t>Prihodi od pruženih usluga</t>
  </si>
  <si>
    <t>Tekuće pomoći proračunskim korisnicima iz proračuna JLP(R)S
koji im nije nadležan</t>
  </si>
  <si>
    <t>Voditelj računovodstva:</t>
  </si>
  <si>
    <t>______________________</t>
  </si>
  <si>
    <t>Odgovorna osoba:</t>
  </si>
  <si>
    <t>M.P.</t>
  </si>
  <si>
    <t>Gordana Lončarić</t>
  </si>
  <si>
    <t>Igor Brkić</t>
  </si>
  <si>
    <t>UKUPNO</t>
  </si>
  <si>
    <t>Sufinanciranje cijene usluge, participacije i slično</t>
  </si>
  <si>
    <t>PRIHODI</t>
  </si>
  <si>
    <t>OSNOVNA ŠKOLA ''VLADIMIR NAZOR'' KRIŽEVCI</t>
  </si>
  <si>
    <t>Prihodi</t>
  </si>
  <si>
    <t>Rashodi</t>
  </si>
  <si>
    <t>31 Prihodi po posebnim propisima</t>
  </si>
  <si>
    <t>42 Prihodi iz drugih proračuna</t>
  </si>
  <si>
    <t>Ukupno</t>
  </si>
  <si>
    <t>OBRAZLOŽENJE</t>
  </si>
  <si>
    <t>RASHODI</t>
  </si>
  <si>
    <t xml:space="preserve">21 - VLASTITI PRIHODI </t>
  </si>
  <si>
    <t xml:space="preserve">31 - PRIHODI PO POSEBNIM PROPISIMA </t>
  </si>
  <si>
    <t xml:space="preserve">42 - PRIHODI IZ DRUGIH PRORAČUNA TE OSTALIH SUBJEKATA UNUTAR OPĆEG PRORAČUNA </t>
  </si>
  <si>
    <t>Naknade troškova  osobama izvan radnog odnosa</t>
  </si>
  <si>
    <t>51 - DONACIJE</t>
  </si>
  <si>
    <t>61 - PRIHODI OD PRODAJE IMOVINE</t>
  </si>
  <si>
    <t>Namirnice - školska kuhinja</t>
  </si>
  <si>
    <t>Ostali rashodi za zaposlene - božićnica</t>
  </si>
  <si>
    <t>Prihodi od prodanih proizvoda</t>
  </si>
  <si>
    <t>Tekuće donacije trgovačkih društava</t>
  </si>
  <si>
    <t>Tekuće pomoći od HZZ-a</t>
  </si>
  <si>
    <t>Ostali stambeni objekti</t>
  </si>
  <si>
    <t>Tekuće pomoći iz državnog proračuna proračunskim korisnicima proračuna JLP(R) S</t>
  </si>
  <si>
    <t>Ostali nenavedeni rashodi za zaposlene - mentorstvo</t>
  </si>
  <si>
    <t>45 - POMOĆI EU PRORAČUNSKIM KORISNICIMA</t>
  </si>
  <si>
    <t>Ostali materijali za potrebe redovnog poslovanja</t>
  </si>
  <si>
    <t>Naknada za smještaj na službenom putu u inozemstvu</t>
  </si>
  <si>
    <t>Naknada za prijevoz na službenom putu u inozemstvu</t>
  </si>
  <si>
    <t>21 Vlastiti prihodi</t>
  </si>
  <si>
    <t xml:space="preserve">Namirnice </t>
  </si>
  <si>
    <t>Naknada za prijevoz na posao i s posla</t>
  </si>
  <si>
    <t>Dnevnice za službeni put u zemlji - ekskurzije, škola u prirodi, natjecanja, pratitelji u odmaralištu na Pagu</t>
  </si>
  <si>
    <t>NAPOMENA</t>
  </si>
  <si>
    <t>Izvor 11 - dodatni udio</t>
  </si>
  <si>
    <t>Izvor 43</t>
  </si>
  <si>
    <t>Izvor 11 - ostalo</t>
  </si>
  <si>
    <t>Izvor 21</t>
  </si>
  <si>
    <t>Izvor 31</t>
  </si>
  <si>
    <t>Izvor 42</t>
  </si>
  <si>
    <t>Izvor 44</t>
  </si>
  <si>
    <t>Izvor 51</t>
  </si>
  <si>
    <t>Izvor 61</t>
  </si>
  <si>
    <t>Izvor 45</t>
  </si>
  <si>
    <t>Vlastiti i namjenski</t>
  </si>
  <si>
    <t>45 Pomoći EU korisnicima</t>
  </si>
  <si>
    <t>51 Donacije</t>
  </si>
  <si>
    <t>61 Prihodi od prodaje imovine</t>
  </si>
  <si>
    <t>Tekuće donacije od neprofitnih organizacija</t>
  </si>
  <si>
    <t>Ostale usluge za komunkaciju i prijevoz</t>
  </si>
  <si>
    <t>Tekuće donacije od fizičkih osoba</t>
  </si>
  <si>
    <t>Ostale usluge promidžbe i informiranja</t>
  </si>
  <si>
    <t>Ostale intelektualne usluge</t>
  </si>
  <si>
    <t>Rezultat</t>
  </si>
  <si>
    <t>11 Opći prihodi i primici</t>
  </si>
  <si>
    <t>43 Pomoći izravnanja</t>
  </si>
  <si>
    <t>44 Pomoći temeljem prijenosa EU</t>
  </si>
  <si>
    <t>Dnevnice za službeni put u inozemstvu</t>
  </si>
  <si>
    <t>Naknade za prijevoz na službenom putu u inozemstvu</t>
  </si>
  <si>
    <t>Rashodi protokola (vijenci,cvijeće, svijeće isl.)</t>
  </si>
  <si>
    <t>Knjige</t>
  </si>
  <si>
    <t>Oprema</t>
  </si>
  <si>
    <t xml:space="preserve">11 - OPĆI PRIHODI I PRIMICI </t>
  </si>
  <si>
    <t>Kapitalne pomoći iz državnog proračuna proračunskim korisnicima JLP</t>
  </si>
  <si>
    <t>Tekuće pomoći iz državnog proračuna temeljem prijenosa EU sredstava</t>
  </si>
  <si>
    <t>30102 OSNOVNOŠKOLSKO OBRAZOVANJE</t>
  </si>
  <si>
    <t>3202 OSNOVNOŠKOLSKO OBRAZOVANJE U OŠ ''VLADIMIR NAZOR'' KRIŽEVCI</t>
  </si>
  <si>
    <t>A 320201 RASHODI ZAKONSKOG STANDARDA</t>
  </si>
  <si>
    <t>A 320202 RASHODI IZNAD ZAKONSKOG STANDARDA</t>
  </si>
  <si>
    <t>A 320203 ŠKOLSKA SHEMA</t>
  </si>
  <si>
    <t>A 320206 OSIGURAVANJE ŠKOLSKE PREHRANE ZA DJECU U RIZIKU OD SIROMAŠTVA</t>
  </si>
  <si>
    <t>A 320207 NABAVA UDŽBENIKA I TABLETA</t>
  </si>
  <si>
    <t>A320208 PROJEKT ERASMUS +</t>
  </si>
  <si>
    <t>Projekt</t>
  </si>
  <si>
    <t>K 320209 ENERGETSKA OBNOVA ZGRADE OSNOVNE ŠKOLE</t>
  </si>
  <si>
    <t>Izvor</t>
  </si>
  <si>
    <t>Financijski plan za 2019. godinu i projekcije za 2020. i 2021. godinu</t>
  </si>
  <si>
    <t>OSNOVNA ŠKOLA VLADIMIR NAZOR KRIŽEVCI</t>
  </si>
  <si>
    <t>1. Sažetak djelokruga rada proračunskog korisnika</t>
  </si>
  <si>
    <t>2. Obrazloženje programa</t>
  </si>
  <si>
    <t>3. Zakonske i druge podloge na kojima se zasnivaju programi</t>
  </si>
  <si>
    <t>4. Utvrđeni ciljevi usklađeni sa Strategijom i programima javnih potreba</t>
  </si>
  <si>
    <t>5. Ishodište i pokazatelji na kojima se zasnivaju izračuni i ocjene potrebnih sredstava za provođenje programa</t>
  </si>
  <si>
    <t>6. Pokazatelji uspješnosti realizacije utvrđenih ciljeva</t>
  </si>
  <si>
    <t>(manjak upisati s predznakom minus)</t>
  </si>
  <si>
    <t>Datum:</t>
  </si>
  <si>
    <t>2019.</t>
  </si>
  <si>
    <t>2020.</t>
  </si>
  <si>
    <t>2021.</t>
  </si>
  <si>
    <t>Uravnoteženje</t>
  </si>
  <si>
    <t>Predviđeni rezultat 2018.</t>
  </si>
  <si>
    <t>Predviđeni rezultat 2019.</t>
  </si>
  <si>
    <t>Predviđeni rezultat 2020.</t>
  </si>
  <si>
    <t>_____________________</t>
  </si>
  <si>
    <t>Predviđeni višak/manjak po završetku 2018. godine (kumulirani)</t>
  </si>
  <si>
    <t>Djelatnost Osnovne škole "Vladimir Nazor" Križevci je odgoj i opće obrazovanje djece i  mladeži osnovnoškolske dobi. Škola obavlja svoju djelatnost na temelju Zakona o ustanovama, prema Zakonu o odgoju i obrazovanju u osnovnoj i srednjoj školi, te prema Planu i programu škole i Školskom kurikulumu. Osnivač Škole je Grad Križevci, na temelju Odluke Županijske skupštine Koprivničko-križevačke županije o prijenosu osnivačkih prava od 04. listopada 2007. godine, te suglasnosti Središnjeg državnog ureda za upravu od 12. prosinca 2007. godine.</t>
  </si>
  <si>
    <t>Programi se zasnivaju na temelju: Zakona o ustanovama, Zakona o odgoju i obrazovanju u osnovnoj i srednjoj školi, Državnim pedogoškim standardima, Nacionalnom okvirnom kurikulumu, HACCP standardu, Godišnjem planu i programu škole i školskom kurikulumu, Statutu škole, Pravilniku o kućnom redu, Pravilniku o organizaciji i sistematizaciji radnih mjesta, Zakonom o proračunu, Pravilnikom o proračunskim klasifikacijama, te Pravilnikom o proračunskom računovodstvu i Računskom planu.</t>
  </si>
  <si>
    <t>Ciljevi, strategija i programi usklađeni su prema Nacionalnom okvirnom kurikulumu koji je donesen 2011. godine, prema ciljevima Državnog pedagoškog standarda i koeficijentima izvodljivosti i Strategiji razvoja Grada Križevaca. Ciljevi se ostvaruju u skladu s planiranim Financijskim planom.</t>
  </si>
  <si>
    <t xml:space="preserve"> Izračuni se zasnivaju na kriterijima prema kojima se financiraju pojedini programi. Sredstva se dobivaju iz državnog proračuna, proračuna lokalne zajednice, županije, agencija, EU fondova, vlastitih prihoda i donacija. Naša škola sudjeluje u svim aktivnostima u Gradu, na natjecanjima u organizaciji AZOO, Sportskih novosti, HAK-a, LIK-a, Zajednice sportskih udruga Grada i Županije, član je Hrvatskog učeničkog zadrugarstva, te provodi mobilnosti kroz Projekt Erasmus plus.</t>
  </si>
  <si>
    <t>Program rada opširno je prikazan u Godišnjem planu i programu škole i Školskom kurikulumu. Program odgoja i obrazovanja provodi se u dvije zgrade u matičnoj školi i u 5 područnih škola: PŠ Đurđic, PŠ Majurec, PŠ Carevdar, PŠ Kloštar Vojakovački i PŠ Većeslavec, a prema Planu i programu škole i Školskom kurikulumu.  Školu pohađa ukupno 676 učenika u 38 razrednih odjela, od toga 28 odjela u matičnoj školi i 10 kombiniranih odjela u područnim školama.</t>
  </si>
  <si>
    <t xml:space="preserve">42 - PRIHODI IZ DRUGIH PRORAČUNA TE OSTALIH SUBJEKATA UNUTAR OPĆEG PRORAČUNA  </t>
  </si>
  <si>
    <t>FOND 2- MRRFEU</t>
  </si>
  <si>
    <t>FOND 1 - MGPU</t>
  </si>
  <si>
    <t>GRAD</t>
  </si>
  <si>
    <t>A 320204 POMOZIMO JEDNI DRUGIMA III (2018.-2019.)1-6</t>
  </si>
  <si>
    <t>A 320205 POMOZIMO JEDNI DRUGIMA III (2019-2020.)9-12</t>
  </si>
  <si>
    <t xml:space="preserve"> Šk. godine 2017/2018. nastavu je pohađalo 687 učenika, od kojih je 685  uspješno završilo razred. Osmi razred završilo je 90 učenika. Opći uspjeh učenika na kraju školske godine: 56,05% odličan, 31,15% vrlo dobar, 12,51% dobar, 0,29% nedovoljan. U prvi razred školske godine 2018/2019. upisano je 77 učenika. Na državnim natjecanjima ostvarili smo drugo i treće mjesto u tehničkoj kulturi i treće mjesto u natjecanju iz matematike. Aktivni smo sudionici Croatian makers lige i WER open turnira gdje smo najuspješnija škola u Županiji. Među 16 škola smo u Hrvatskoj koje su dobile statut Microsoftove škole. Projekt E-škole je uspješno implementiran u sustav, sva oprema je instalirana i STAMP područje uspješno koristi digitalne scenarije učenja.</t>
  </si>
  <si>
    <t>stari papir, trava, otpad šk. kuhinje, zadruga</t>
  </si>
  <si>
    <t>najam stanova i sportske dvorane, kamate</t>
  </si>
  <si>
    <t>školska kuhinja</t>
  </si>
  <si>
    <t>Agencija za odgoj i obrazovanje, MZOŠ</t>
  </si>
  <si>
    <t>Županija - natjecanja 10.000 MRRFEU 1.178.000</t>
  </si>
  <si>
    <t>Usluge odvjetnika i pravnog savjetovanja</t>
  </si>
  <si>
    <t>A 320205 POMOZIMO JEDNI DRUGIMA III (2020-2021.)</t>
  </si>
  <si>
    <t>Stručna osposobljavanja</t>
  </si>
  <si>
    <t>Sredstva za knjižnice</t>
  </si>
  <si>
    <t>donacije roditelja</t>
  </si>
  <si>
    <t>44 - POMOĆI  PRORAČUNSKIM KORISNICIMA TEMELJEM PRIJENOSA SREDSTAVA EU</t>
  </si>
  <si>
    <t>ERASMUS  45.000,00                  MGPU 2.809.400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</si>
</sst>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rgb="FF7030A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.5"/>
      <color rgb="FFFFFF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5" fillId="0" borderId="0">
      <alignment vertical="top"/>
    </xf>
    <xf numFmtId="0" fontId="5" fillId="0" borderId="0">
      <alignment vertical="top"/>
    </xf>
  </cellStyleXfs>
  <cellXfs count="36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" fontId="11" fillId="0" borderId="1" xfId="1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2" fillId="6" borderId="1" xfId="1" applyNumberFormat="1" applyFont="1" applyFill="1" applyBorder="1" applyAlignment="1">
      <alignment horizontal="right" vertical="center"/>
    </xf>
    <xf numFmtId="4" fontId="12" fillId="2" borderId="1" xfId="2" applyNumberFormat="1" applyFont="1" applyFill="1" applyBorder="1" applyAlignment="1">
      <alignment horizontal="right" vertical="center"/>
    </xf>
    <xf numFmtId="4" fontId="8" fillId="8" borderId="1" xfId="2" applyNumberFormat="1" applyFont="1" applyFill="1" applyBorder="1" applyAlignment="1">
      <alignment horizontal="right" vertical="center"/>
    </xf>
    <xf numFmtId="4" fontId="8" fillId="8" borderId="1" xfId="1" applyNumberFormat="1" applyFont="1" applyFill="1" applyBorder="1" applyAlignment="1">
      <alignment horizontal="right" vertical="center"/>
    </xf>
    <xf numFmtId="4" fontId="8" fillId="0" borderId="1" xfId="2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4" fontId="19" fillId="6" borderId="1" xfId="2" applyNumberFormat="1" applyFont="1" applyFill="1" applyBorder="1" applyAlignment="1">
      <alignment horizontal="right" vertical="center"/>
    </xf>
    <xf numFmtId="4" fontId="20" fillId="6" borderId="1" xfId="0" applyNumberFormat="1" applyFont="1" applyFill="1" applyBorder="1" applyAlignment="1">
      <alignment vertical="center"/>
    </xf>
    <xf numFmtId="0" fontId="19" fillId="4" borderId="1" xfId="2" applyFont="1" applyFill="1" applyBorder="1" applyAlignment="1">
      <alignment horizontal="left" vertical="center" wrapText="1" readingOrder="1"/>
    </xf>
    <xf numFmtId="4" fontId="19" fillId="4" borderId="1" xfId="2" applyNumberFormat="1" applyFont="1" applyFill="1" applyBorder="1" applyAlignment="1">
      <alignment vertical="center" wrapText="1" readingOrder="1"/>
    </xf>
    <xf numFmtId="4" fontId="20" fillId="4" borderId="1" xfId="0" applyNumberFormat="1" applyFont="1" applyFill="1" applyBorder="1" applyAlignment="1">
      <alignment vertical="center"/>
    </xf>
    <xf numFmtId="0" fontId="19" fillId="5" borderId="1" xfId="2" applyFont="1" applyFill="1" applyBorder="1" applyAlignment="1">
      <alignment horizontal="left" vertical="center" wrapText="1" readingOrder="1"/>
    </xf>
    <xf numFmtId="4" fontId="19" fillId="5" borderId="1" xfId="2" applyNumberFormat="1" applyFont="1" applyFill="1" applyBorder="1" applyAlignment="1">
      <alignment horizontal="right" vertical="center"/>
    </xf>
    <xf numFmtId="4" fontId="20" fillId="5" borderId="1" xfId="0" applyNumberFormat="1" applyFont="1" applyFill="1" applyBorder="1" applyAlignment="1">
      <alignment vertical="center"/>
    </xf>
    <xf numFmtId="0" fontId="19" fillId="3" borderId="1" xfId="2" applyFont="1" applyFill="1" applyBorder="1" applyAlignment="1">
      <alignment horizontal="left" vertical="center" wrapText="1" readingOrder="1"/>
    </xf>
    <xf numFmtId="4" fontId="19" fillId="3" borderId="1" xfId="2" applyNumberFormat="1" applyFont="1" applyFill="1" applyBorder="1" applyAlignment="1">
      <alignment horizontal="right" vertical="center"/>
    </xf>
    <xf numFmtId="4" fontId="20" fillId="3" borderId="1" xfId="0" applyNumberFormat="1" applyFont="1" applyFill="1" applyBorder="1" applyAlignment="1">
      <alignment vertical="center"/>
    </xf>
    <xf numFmtId="4" fontId="19" fillId="2" borderId="1" xfId="2" applyNumberFormat="1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vertical="center"/>
    </xf>
    <xf numFmtId="0" fontId="17" fillId="0" borderId="1" xfId="2" applyFont="1" applyFill="1" applyBorder="1" applyAlignment="1">
      <alignment horizontal="left" vertical="center" wrapText="1" readingOrder="1"/>
    </xf>
    <xf numFmtId="4" fontId="15" fillId="0" borderId="1" xfId="0" applyNumberFormat="1" applyFont="1" applyBorder="1" applyAlignment="1">
      <alignment vertical="center"/>
    </xf>
    <xf numFmtId="4" fontId="15" fillId="3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 wrapText="1"/>
    </xf>
    <xf numFmtId="0" fontId="17" fillId="8" borderId="1" xfId="2" applyFont="1" applyFill="1" applyBorder="1" applyAlignment="1">
      <alignment horizontal="left" vertical="center" wrapText="1" readingOrder="1"/>
    </xf>
    <xf numFmtId="0" fontId="17" fillId="8" borderId="2" xfId="2" applyFont="1" applyFill="1" applyBorder="1" applyAlignment="1">
      <alignment horizontal="left" vertical="center" readingOrder="1"/>
    </xf>
    <xf numFmtId="0" fontId="17" fillId="8" borderId="3" xfId="2" applyFont="1" applyFill="1" applyBorder="1" applyAlignment="1">
      <alignment horizontal="left" vertical="center" readingOrder="1"/>
    </xf>
    <xf numFmtId="0" fontId="17" fillId="8" borderId="4" xfId="2" applyFont="1" applyFill="1" applyBorder="1" applyAlignment="1">
      <alignment horizontal="left" vertical="center" readingOrder="1"/>
    </xf>
    <xf numFmtId="4" fontId="19" fillId="8" borderId="1" xfId="0" applyNumberFormat="1" applyFont="1" applyFill="1" applyBorder="1" applyAlignment="1">
      <alignment vertical="center"/>
    </xf>
    <xf numFmtId="4" fontId="17" fillId="8" borderId="1" xfId="0" applyNumberFormat="1" applyFont="1" applyFill="1" applyBorder="1" applyAlignment="1">
      <alignment vertical="center"/>
    </xf>
    <xf numFmtId="4" fontId="20" fillId="8" borderId="1" xfId="0" applyNumberFormat="1" applyFont="1" applyFill="1" applyBorder="1" applyAlignment="1">
      <alignment vertical="center"/>
    </xf>
    <xf numFmtId="0" fontId="19" fillId="8" borderId="3" xfId="2" applyFont="1" applyFill="1" applyBorder="1" applyAlignment="1">
      <alignment horizontal="left" vertical="center" wrapText="1" readingOrder="1"/>
    </xf>
    <xf numFmtId="0" fontId="19" fillId="8" borderId="4" xfId="2" applyFont="1" applyFill="1" applyBorder="1" applyAlignment="1">
      <alignment horizontal="left" vertical="center" wrapText="1" readingOrder="1"/>
    </xf>
    <xf numFmtId="4" fontId="15" fillId="8" borderId="1" xfId="0" applyNumberFormat="1" applyFont="1" applyFill="1" applyBorder="1" applyAlignment="1">
      <alignment vertical="center"/>
    </xf>
    <xf numFmtId="0" fontId="19" fillId="8" borderId="3" xfId="2" applyFont="1" applyFill="1" applyBorder="1" applyAlignment="1">
      <alignment horizontal="left" vertical="center" readingOrder="1"/>
    </xf>
    <xf numFmtId="0" fontId="19" fillId="8" borderId="4" xfId="2" applyFont="1" applyFill="1" applyBorder="1" applyAlignment="1">
      <alignment horizontal="left" vertical="center" readingOrder="1"/>
    </xf>
    <xf numFmtId="4" fontId="15" fillId="8" borderId="1" xfId="0" applyNumberFormat="1" applyFont="1" applyFill="1" applyBorder="1" applyAlignment="1">
      <alignment vertical="center" wrapText="1"/>
    </xf>
    <xf numFmtId="0" fontId="17" fillId="8" borderId="3" xfId="2" applyFont="1" applyFill="1" applyBorder="1" applyAlignment="1">
      <alignment horizontal="left" vertical="center" wrapText="1" readingOrder="1"/>
    </xf>
    <xf numFmtId="0" fontId="17" fillId="8" borderId="4" xfId="2" applyFont="1" applyFill="1" applyBorder="1" applyAlignment="1">
      <alignment horizontal="left" vertical="center" wrapText="1" readingOrder="1"/>
    </xf>
    <xf numFmtId="4" fontId="15" fillId="2" borderId="1" xfId="0" applyNumberFormat="1" applyFont="1" applyFill="1" applyBorder="1" applyAlignment="1">
      <alignment vertical="center"/>
    </xf>
    <xf numFmtId="0" fontId="17" fillId="8" borderId="3" xfId="2" applyFont="1" applyFill="1" applyBorder="1" applyAlignment="1">
      <alignment horizontal="center" vertical="center" readingOrder="1"/>
    </xf>
    <xf numFmtId="0" fontId="17" fillId="2" borderId="2" xfId="2" applyFont="1" applyFill="1" applyBorder="1" applyAlignment="1">
      <alignment horizontal="left" vertical="center" wrapText="1" readingOrder="1"/>
    </xf>
    <xf numFmtId="4" fontId="24" fillId="2" borderId="1" xfId="0" applyNumberFormat="1" applyFont="1" applyFill="1" applyBorder="1" applyAlignment="1">
      <alignment vertical="center"/>
    </xf>
    <xf numFmtId="0" fontId="20" fillId="2" borderId="2" xfId="2" applyFont="1" applyFill="1" applyBorder="1" applyAlignment="1">
      <alignment horizontal="left" vertical="center" wrapText="1" readingOrder="1"/>
    </xf>
    <xf numFmtId="0" fontId="15" fillId="8" borderId="1" xfId="2" applyFont="1" applyFill="1" applyBorder="1" applyAlignment="1">
      <alignment horizontal="left" vertical="center" wrapText="1" readingOrder="1"/>
    </xf>
    <xf numFmtId="4" fontId="15" fillId="8" borderId="4" xfId="0" applyNumberFormat="1" applyFont="1" applyFill="1" applyBorder="1" applyAlignment="1">
      <alignment vertical="center"/>
    </xf>
    <xf numFmtId="4" fontId="17" fillId="0" borderId="0" xfId="2" applyNumberFormat="1" applyFont="1" applyFill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" xfId="2" applyFont="1" applyFill="1" applyBorder="1" applyAlignment="1">
      <alignment horizontal="left" vertical="center" wrapText="1" readingOrder="1"/>
    </xf>
    <xf numFmtId="0" fontId="17" fillId="0" borderId="2" xfId="2" applyFont="1" applyFill="1" applyBorder="1" applyAlignment="1">
      <alignment horizontal="left" vertical="center" wrapText="1" readingOrder="1"/>
    </xf>
    <xf numFmtId="0" fontId="17" fillId="8" borderId="2" xfId="2" applyFont="1" applyFill="1" applyBorder="1" applyAlignment="1">
      <alignment horizontal="left" vertical="center" wrapText="1" readingOrder="1"/>
    </xf>
    <xf numFmtId="0" fontId="17" fillId="8" borderId="3" xfId="2" applyFont="1" applyFill="1" applyBorder="1" applyAlignment="1">
      <alignment horizontal="left" vertical="center" wrapText="1" readingOrder="1"/>
    </xf>
    <xf numFmtId="0" fontId="17" fillId="8" borderId="4" xfId="2" applyFont="1" applyFill="1" applyBorder="1" applyAlignment="1">
      <alignment horizontal="left" vertical="center" wrapText="1" readingOrder="1"/>
    </xf>
    <xf numFmtId="0" fontId="4" fillId="8" borderId="2" xfId="2" applyFont="1" applyFill="1" applyBorder="1" applyAlignment="1">
      <alignment horizontal="left" vertical="center" readingOrder="1"/>
    </xf>
    <xf numFmtId="4" fontId="3" fillId="3" borderId="1" xfId="2" applyNumberFormat="1" applyFont="1" applyFill="1" applyBorder="1" applyAlignment="1">
      <alignment horizontal="right" vertical="center"/>
    </xf>
    <xf numFmtId="4" fontId="3" fillId="2" borderId="1" xfId="2" applyNumberFormat="1" applyFont="1" applyFill="1" applyBorder="1" applyAlignment="1">
      <alignment horizontal="right" vertical="center"/>
    </xf>
    <xf numFmtId="4" fontId="11" fillId="0" borderId="1" xfId="0" applyNumberFormat="1" applyFont="1" applyBorder="1" applyAlignment="1">
      <alignment horizontal="center" vertical="center"/>
    </xf>
    <xf numFmtId="4" fontId="4" fillId="8" borderId="1" xfId="2" applyNumberFormat="1" applyFont="1" applyFill="1" applyBorder="1" applyAlignment="1">
      <alignment horizontal="right" vertical="center"/>
    </xf>
    <xf numFmtId="4" fontId="4" fillId="0" borderId="0" xfId="2" applyNumberFormat="1" applyFont="1" applyFill="1" applyBorder="1" applyAlignment="1">
      <alignment horizontal="right" vertical="center"/>
    </xf>
    <xf numFmtId="4" fontId="17" fillId="0" borderId="6" xfId="2" applyNumberFormat="1" applyFont="1" applyFill="1" applyBorder="1" applyAlignment="1">
      <alignment horizontal="right" vertical="center"/>
    </xf>
    <xf numFmtId="4" fontId="17" fillId="0" borderId="7" xfId="2" applyNumberFormat="1" applyFont="1" applyFill="1" applyBorder="1" applyAlignment="1">
      <alignment horizontal="right" vertical="center"/>
    </xf>
    <xf numFmtId="4" fontId="4" fillId="0" borderId="13" xfId="2" applyNumberFormat="1" applyFont="1" applyFill="1" applyBorder="1" applyAlignment="1">
      <alignment horizontal="right" vertical="center"/>
    </xf>
    <xf numFmtId="4" fontId="17" fillId="0" borderId="13" xfId="2" applyNumberFormat="1" applyFont="1" applyFill="1" applyBorder="1" applyAlignment="1">
      <alignment horizontal="right" vertical="center"/>
    </xf>
    <xf numFmtId="4" fontId="17" fillId="4" borderId="9" xfId="2" applyNumberFormat="1" applyFont="1" applyFill="1" applyBorder="1" applyAlignment="1">
      <alignment horizontal="right" vertical="center"/>
    </xf>
    <xf numFmtId="4" fontId="17" fillId="4" borderId="10" xfId="2" applyNumberFormat="1" applyFont="1" applyFill="1" applyBorder="1" applyAlignment="1">
      <alignment horizontal="right" vertical="center"/>
    </xf>
    <xf numFmtId="4" fontId="4" fillId="0" borderId="1" xfId="2" applyNumberFormat="1" applyFont="1" applyFill="1" applyBorder="1" applyAlignment="1">
      <alignment horizontal="right" vertical="center"/>
    </xf>
    <xf numFmtId="0" fontId="17" fillId="8" borderId="2" xfId="2" applyFont="1" applyFill="1" applyBorder="1" applyAlignment="1">
      <alignment horizontal="left" vertical="center" wrapText="1" readingOrder="1"/>
    </xf>
    <xf numFmtId="0" fontId="17" fillId="8" borderId="3" xfId="2" applyFont="1" applyFill="1" applyBorder="1" applyAlignment="1">
      <alignment horizontal="left" vertical="center" wrapText="1" readingOrder="1"/>
    </xf>
    <xf numFmtId="0" fontId="17" fillId="8" borderId="4" xfId="2" applyFont="1" applyFill="1" applyBorder="1" applyAlignment="1">
      <alignment horizontal="left" vertical="center" wrapText="1" readingOrder="1"/>
    </xf>
    <xf numFmtId="0" fontId="17" fillId="0" borderId="2" xfId="2" applyFont="1" applyFill="1" applyBorder="1" applyAlignment="1">
      <alignment horizontal="left" vertical="center" wrapText="1" readingOrder="1"/>
    </xf>
    <xf numFmtId="0" fontId="12" fillId="8" borderId="3" xfId="2" applyFont="1" applyFill="1" applyBorder="1" applyAlignment="1">
      <alignment horizontal="left" vertical="center"/>
    </xf>
    <xf numFmtId="0" fontId="12" fillId="8" borderId="4" xfId="2" applyFont="1" applyFill="1" applyBorder="1" applyAlignment="1">
      <alignment horizontal="left" vertical="center"/>
    </xf>
    <xf numFmtId="0" fontId="4" fillId="8" borderId="2" xfId="2" applyFont="1" applyFill="1" applyBorder="1" applyAlignment="1">
      <alignment horizontal="left" vertical="center"/>
    </xf>
    <xf numFmtId="0" fontId="4" fillId="8" borderId="3" xfId="2" applyFont="1" applyFill="1" applyBorder="1" applyAlignment="1">
      <alignment horizontal="left" vertical="center"/>
    </xf>
    <xf numFmtId="0" fontId="17" fillId="0" borderId="2" xfId="2" applyFont="1" applyFill="1" applyBorder="1" applyAlignment="1">
      <alignment horizontal="left" vertical="center" wrapText="1" readingOrder="1"/>
    </xf>
    <xf numFmtId="4" fontId="4" fillId="8" borderId="1" xfId="2" applyNumberFormat="1" applyFont="1" applyFill="1" applyBorder="1" applyAlignment="1">
      <alignment horizontal="center" vertical="center" wrapText="1"/>
    </xf>
    <xf numFmtId="4" fontId="12" fillId="6" borderId="1" xfId="1" applyNumberFormat="1" applyFont="1" applyFill="1" applyBorder="1" applyAlignment="1">
      <alignment horizontal="center" vertical="center"/>
    </xf>
    <xf numFmtId="4" fontId="12" fillId="2" borderId="1" xfId="2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8" fillId="8" borderId="1" xfId="2" applyNumberFormat="1" applyFont="1" applyFill="1" applyBorder="1" applyAlignment="1">
      <alignment horizontal="center" vertical="center"/>
    </xf>
    <xf numFmtId="4" fontId="8" fillId="2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5" fillId="0" borderId="0" xfId="0" applyNumberFormat="1" applyFont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4" fontId="15" fillId="0" borderId="5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4" fontId="15" fillId="0" borderId="6" xfId="0" applyNumberFormat="1" applyFont="1" applyFill="1" applyBorder="1" applyAlignment="1">
      <alignment horizontal="right" vertical="center"/>
    </xf>
    <xf numFmtId="4" fontId="15" fillId="0" borderId="7" xfId="0" applyNumberFormat="1" applyFont="1" applyFill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7" fillId="0" borderId="2" xfId="2" applyFont="1" applyFill="1" applyBorder="1" applyAlignment="1">
      <alignment horizontal="left" vertical="center" wrapText="1" readingOrder="1"/>
    </xf>
    <xf numFmtId="0" fontId="17" fillId="0" borderId="1" xfId="2" applyFont="1" applyFill="1" applyBorder="1" applyAlignment="1">
      <alignment horizontal="left" vertical="center" wrapText="1" readingOrder="1"/>
    </xf>
    <xf numFmtId="0" fontId="17" fillId="8" borderId="2" xfId="2" applyFont="1" applyFill="1" applyBorder="1" applyAlignment="1">
      <alignment horizontal="left" vertical="center" wrapText="1" readingOrder="1"/>
    </xf>
    <xf numFmtId="0" fontId="17" fillId="0" borderId="1" xfId="2" applyFont="1" applyFill="1" applyBorder="1" applyAlignment="1">
      <alignment horizontal="left" vertical="center" wrapText="1" readingOrder="1"/>
    </xf>
    <xf numFmtId="0" fontId="4" fillId="8" borderId="2" xfId="2" applyFont="1" applyFill="1" applyBorder="1" applyAlignment="1">
      <alignment horizontal="center" vertical="center" wrapText="1" readingOrder="1"/>
    </xf>
    <xf numFmtId="0" fontId="17" fillId="8" borderId="3" xfId="2" applyFont="1" applyFill="1" applyBorder="1" applyAlignment="1">
      <alignment horizontal="center" vertical="center" wrapText="1" readingOrder="1"/>
    </xf>
    <xf numFmtId="0" fontId="17" fillId="8" borderId="4" xfId="2" applyFont="1" applyFill="1" applyBorder="1" applyAlignment="1">
      <alignment horizontal="center" vertical="center" wrapText="1" readingOrder="1"/>
    </xf>
    <xf numFmtId="0" fontId="4" fillId="8" borderId="2" xfId="2" applyFont="1" applyFill="1" applyBorder="1" applyAlignment="1">
      <alignment horizontal="left" vertical="center" wrapText="1" readingOrder="1"/>
    </xf>
    <xf numFmtId="0" fontId="4" fillId="8" borderId="3" xfId="2" applyFont="1" applyFill="1" applyBorder="1" applyAlignment="1">
      <alignment horizontal="left" vertical="center" wrapText="1" readingOrder="1"/>
    </xf>
    <xf numFmtId="0" fontId="4" fillId="8" borderId="4" xfId="2" applyFont="1" applyFill="1" applyBorder="1" applyAlignment="1">
      <alignment horizontal="left" vertical="center" wrapText="1" readingOrder="1"/>
    </xf>
    <xf numFmtId="0" fontId="4" fillId="8" borderId="3" xfId="2" applyFont="1" applyFill="1" applyBorder="1" applyAlignment="1">
      <alignment horizontal="left" vertical="center" readingOrder="1"/>
    </xf>
    <xf numFmtId="0" fontId="4" fillId="8" borderId="4" xfId="2" applyFont="1" applyFill="1" applyBorder="1" applyAlignment="1">
      <alignment horizontal="left" vertical="center" readingOrder="1"/>
    </xf>
    <xf numFmtId="0" fontId="17" fillId="8" borderId="2" xfId="2" applyFont="1" applyFill="1" applyBorder="1" applyAlignment="1">
      <alignment horizontal="left" vertical="center" wrapText="1" readingOrder="1"/>
    </xf>
    <xf numFmtId="4" fontId="4" fillId="8" borderId="1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 wrapText="1" readingOrder="1"/>
    </xf>
    <xf numFmtId="0" fontId="3" fillId="3" borderId="2" xfId="2" applyFont="1" applyFill="1" applyBorder="1" applyAlignment="1">
      <alignment horizontal="left" vertical="center" wrapText="1" readingOrder="1"/>
    </xf>
    <xf numFmtId="0" fontId="17" fillId="0" borderId="0" xfId="2" applyFont="1" applyFill="1" applyBorder="1" applyAlignment="1">
      <alignment horizontal="left" vertical="center" wrapText="1" readingOrder="1"/>
    </xf>
    <xf numFmtId="0" fontId="3" fillId="3" borderId="1" xfId="2" applyFont="1" applyFill="1" applyBorder="1" applyAlignment="1">
      <alignment horizontal="left" vertical="center" wrapText="1" readingOrder="1"/>
    </xf>
    <xf numFmtId="0" fontId="19" fillId="3" borderId="1" xfId="2" applyFont="1" applyFill="1" applyBorder="1" applyAlignment="1">
      <alignment horizontal="left" vertical="center" wrapText="1" readingOrder="1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2" borderId="1" xfId="2" applyFont="1" applyFill="1" applyBorder="1" applyAlignment="1">
      <alignment horizontal="left" vertical="center" wrapText="1" readingOrder="1"/>
    </xf>
    <xf numFmtId="0" fontId="23" fillId="2" borderId="2" xfId="2" applyFont="1" applyFill="1" applyBorder="1" applyAlignment="1">
      <alignment horizontal="left" vertical="center" wrapText="1" readingOrder="1"/>
    </xf>
    <xf numFmtId="0" fontId="19" fillId="2" borderId="2" xfId="2" applyFont="1" applyFill="1" applyBorder="1" applyAlignment="1">
      <alignment horizontal="left" vertical="center" wrapText="1" readingOrder="1"/>
    </xf>
    <xf numFmtId="0" fontId="12" fillId="2" borderId="1" xfId="2" applyFont="1" applyFill="1" applyBorder="1" applyAlignment="1">
      <alignment horizontal="center" vertical="center" wrapText="1"/>
    </xf>
    <xf numFmtId="0" fontId="8" fillId="8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4" fillId="8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8" fillId="8" borderId="1" xfId="2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4" fillId="8" borderId="1" xfId="1" applyNumberFormat="1" applyFont="1" applyFill="1" applyBorder="1" applyAlignment="1">
      <alignment horizontal="right" vertical="center"/>
    </xf>
    <xf numFmtId="4" fontId="15" fillId="8" borderId="1" xfId="2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8" fillId="0" borderId="0" xfId="0" applyNumberFormat="1" applyFont="1" applyAlignment="1"/>
    <xf numFmtId="4" fontId="4" fillId="0" borderId="0" xfId="0" applyNumberFormat="1" applyFont="1" applyAlignment="1">
      <alignment horizontal="center"/>
    </xf>
    <xf numFmtId="4" fontId="17" fillId="0" borderId="0" xfId="0" applyNumberFormat="1" applyFont="1" applyAlignment="1"/>
    <xf numFmtId="0" fontId="15" fillId="0" borderId="14" xfId="0" applyFont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 wrapText="1"/>
    </xf>
    <xf numFmtId="4" fontId="20" fillId="6" borderId="2" xfId="0" applyNumberFormat="1" applyFont="1" applyFill="1" applyBorder="1" applyAlignment="1">
      <alignment horizontal="right" vertical="center"/>
    </xf>
    <xf numFmtId="4" fontId="20" fillId="6" borderId="3" xfId="0" applyNumberFormat="1" applyFont="1" applyFill="1" applyBorder="1" applyAlignment="1">
      <alignment horizontal="right" vertical="center"/>
    </xf>
    <xf numFmtId="4" fontId="20" fillId="6" borderId="4" xfId="0" applyNumberFormat="1" applyFont="1" applyFill="1" applyBorder="1" applyAlignment="1">
      <alignment horizontal="right" vertical="center"/>
    </xf>
    <xf numFmtId="0" fontId="20" fillId="6" borderId="2" xfId="0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right" vertical="center"/>
    </xf>
    <xf numFmtId="0" fontId="11" fillId="7" borderId="1" xfId="0" applyFont="1" applyFill="1" applyBorder="1" applyAlignment="1">
      <alignment horizontal="left" vertical="center" wrapText="1"/>
    </xf>
    <xf numFmtId="4" fontId="11" fillId="7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4" fillId="8" borderId="1" xfId="2" applyFont="1" applyFill="1" applyBorder="1" applyAlignment="1">
      <alignment horizontal="left" vertical="center" wrapText="1" readingOrder="1"/>
    </xf>
    <xf numFmtId="4" fontId="4" fillId="3" borderId="1" xfId="2" applyNumberFormat="1" applyFont="1" applyFill="1" applyBorder="1" applyAlignment="1">
      <alignment horizontal="right" vertical="center"/>
    </xf>
    <xf numFmtId="4" fontId="4" fillId="2" borderId="1" xfId="2" applyNumberFormat="1" applyFont="1" applyFill="1" applyBorder="1" applyAlignment="1">
      <alignment horizontal="right" vertical="center"/>
    </xf>
    <xf numFmtId="0" fontId="17" fillId="0" borderId="1" xfId="2" applyFont="1" applyFill="1" applyBorder="1" applyAlignment="1">
      <alignment horizontal="left" vertical="center" wrapText="1" readingOrder="1"/>
    </xf>
    <xf numFmtId="0" fontId="17" fillId="8" borderId="3" xfId="2" applyFont="1" applyFill="1" applyBorder="1" applyAlignment="1">
      <alignment horizontal="left" vertical="center" wrapText="1" readingOrder="1"/>
    </xf>
    <xf numFmtId="0" fontId="17" fillId="8" borderId="4" xfId="2" applyFont="1" applyFill="1" applyBorder="1" applyAlignment="1">
      <alignment horizontal="left" vertical="center" wrapText="1" readingOrder="1"/>
    </xf>
    <xf numFmtId="0" fontId="4" fillId="8" borderId="2" xfId="2" applyFont="1" applyFill="1" applyBorder="1" applyAlignment="1">
      <alignment horizontal="left" vertical="center" readingOrder="1"/>
    </xf>
    <xf numFmtId="4" fontId="12" fillId="8" borderId="1" xfId="2" applyNumberFormat="1" applyFont="1" applyFill="1" applyBorder="1" applyAlignment="1">
      <alignment horizontal="center" vertical="center"/>
    </xf>
    <xf numFmtId="4" fontId="3" fillId="7" borderId="1" xfId="2" applyNumberFormat="1" applyFont="1" applyFill="1" applyBorder="1" applyAlignment="1">
      <alignment horizontal="right" vertical="center"/>
    </xf>
    <xf numFmtId="0" fontId="17" fillId="0" borderId="1" xfId="2" applyFont="1" applyFill="1" applyBorder="1" applyAlignment="1">
      <alignment horizontal="left" vertical="center" wrapText="1" readingOrder="1"/>
    </xf>
    <xf numFmtId="0" fontId="19" fillId="2" borderId="1" xfId="2" applyFont="1" applyFill="1" applyBorder="1" applyAlignment="1">
      <alignment horizontal="left" vertical="center" wrapText="1" readingOrder="1"/>
    </xf>
    <xf numFmtId="0" fontId="3" fillId="3" borderId="2" xfId="2" applyFont="1" applyFill="1" applyBorder="1" applyAlignment="1">
      <alignment horizontal="left" vertical="center" wrapText="1" readingOrder="1"/>
    </xf>
    <xf numFmtId="4" fontId="15" fillId="6" borderId="7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5" fillId="6" borderId="1" xfId="0" applyNumberFormat="1" applyFont="1" applyFill="1" applyBorder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/>
    </xf>
    <xf numFmtId="4" fontId="20" fillId="6" borderId="9" xfId="0" applyNumberFormat="1" applyFont="1" applyFill="1" applyBorder="1" applyAlignment="1">
      <alignment horizontal="right" vertical="center"/>
    </xf>
    <xf numFmtId="4" fontId="15" fillId="0" borderId="9" xfId="0" applyNumberFormat="1" applyFont="1" applyFill="1" applyBorder="1" applyAlignment="1">
      <alignment horizontal="right" vertical="center"/>
    </xf>
    <xf numFmtId="0" fontId="11" fillId="8" borderId="0" xfId="0" applyFont="1" applyFill="1" applyBorder="1" applyAlignment="1">
      <alignment horizontal="left" vertical="center" wrapText="1"/>
    </xf>
    <xf numFmtId="4" fontId="11" fillId="8" borderId="0" xfId="0" applyNumberFormat="1" applyFont="1" applyFill="1" applyBorder="1" applyAlignment="1">
      <alignment horizontal="right" vertical="center"/>
    </xf>
    <xf numFmtId="0" fontId="15" fillId="8" borderId="0" xfId="0" applyFont="1" applyFill="1" applyAlignment="1">
      <alignment horizontal="left" vertical="center" wrapText="1"/>
    </xf>
    <xf numFmtId="0" fontId="15" fillId="8" borderId="0" xfId="0" applyFont="1" applyFill="1" applyAlignment="1">
      <alignment horizontal="right" vertical="center"/>
    </xf>
    <xf numFmtId="0" fontId="20" fillId="6" borderId="14" xfId="0" applyFont="1" applyFill="1" applyBorder="1" applyAlignment="1">
      <alignment horizontal="center" vertical="center" wrapText="1"/>
    </xf>
    <xf numFmtId="4" fontId="20" fillId="6" borderId="5" xfId="0" applyNumberFormat="1" applyFont="1" applyFill="1" applyBorder="1" applyAlignment="1">
      <alignment horizontal="right" vertical="center"/>
    </xf>
    <xf numFmtId="4" fontId="20" fillId="6" borderId="6" xfId="0" applyNumberFormat="1" applyFont="1" applyFill="1" applyBorder="1" applyAlignment="1">
      <alignment horizontal="right" vertical="center"/>
    </xf>
    <xf numFmtId="0" fontId="20" fillId="8" borderId="14" xfId="0" applyFont="1" applyFill="1" applyBorder="1" applyAlignment="1">
      <alignment horizontal="center" vertical="center" wrapText="1"/>
    </xf>
    <xf numFmtId="4" fontId="20" fillId="8" borderId="5" xfId="0" applyNumberFormat="1" applyFont="1" applyFill="1" applyBorder="1" applyAlignment="1">
      <alignment horizontal="right" vertical="center"/>
    </xf>
    <xf numFmtId="4" fontId="20" fillId="8" borderId="6" xfId="0" applyNumberFormat="1" applyFont="1" applyFill="1" applyBorder="1" applyAlignment="1">
      <alignment horizontal="right" vertical="center"/>
    </xf>
    <xf numFmtId="4" fontId="20" fillId="8" borderId="7" xfId="0" applyNumberFormat="1" applyFont="1" applyFill="1" applyBorder="1" applyAlignment="1">
      <alignment horizontal="right" vertical="center"/>
    </xf>
    <xf numFmtId="4" fontId="4" fillId="8" borderId="1" xfId="2" applyNumberFormat="1" applyFont="1" applyFill="1" applyBorder="1" applyAlignment="1">
      <alignment vertical="center" wrapText="1"/>
    </xf>
    <xf numFmtId="4" fontId="29" fillId="8" borderId="1" xfId="2" applyNumberFormat="1" applyFont="1" applyFill="1" applyBorder="1" applyAlignment="1">
      <alignment horizontal="center" vertical="center"/>
    </xf>
    <xf numFmtId="0" fontId="29" fillId="8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12" fillId="6" borderId="2" xfId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/>
    </xf>
    <xf numFmtId="0" fontId="12" fillId="6" borderId="4" xfId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 wrapText="1" readingOrder="1"/>
    </xf>
    <xf numFmtId="0" fontId="9" fillId="0" borderId="0" xfId="2" applyFont="1" applyFill="1" applyAlignment="1">
      <alignment horizontal="center" vertical="center" wrapText="1" readingOrder="1"/>
    </xf>
    <xf numFmtId="0" fontId="8" fillId="0" borderId="9" xfId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 wrapText="1" readingOrder="1"/>
    </xf>
    <xf numFmtId="0" fontId="8" fillId="0" borderId="2" xfId="2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4" fillId="8" borderId="2" xfId="2" applyFont="1" applyFill="1" applyBorder="1" applyAlignment="1">
      <alignment horizontal="left" vertical="center" wrapText="1"/>
    </xf>
    <xf numFmtId="0" fontId="4" fillId="8" borderId="3" xfId="2" applyFont="1" applyFill="1" applyBorder="1" applyAlignment="1">
      <alignment horizontal="left" vertical="center" wrapText="1"/>
    </xf>
    <xf numFmtId="0" fontId="4" fillId="8" borderId="4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center" vertical="center" wrapText="1" readingOrder="1"/>
    </xf>
    <xf numFmtId="0" fontId="11" fillId="0" borderId="1" xfId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 readingOrder="1"/>
    </xf>
    <xf numFmtId="0" fontId="8" fillId="0" borderId="2" xfId="2" applyFont="1" applyFill="1" applyBorder="1" applyAlignment="1">
      <alignment horizontal="left" vertical="center" wrapText="1" readingOrder="1"/>
    </xf>
    <xf numFmtId="0" fontId="8" fillId="0" borderId="3" xfId="2" applyFont="1" applyFill="1" applyBorder="1" applyAlignment="1">
      <alignment horizontal="left" vertical="center" wrapText="1" readingOrder="1"/>
    </xf>
    <xf numFmtId="0" fontId="8" fillId="0" borderId="4" xfId="2" applyFont="1" applyFill="1" applyBorder="1" applyAlignment="1">
      <alignment horizontal="left" vertical="center" wrapText="1" readingOrder="1"/>
    </xf>
    <xf numFmtId="0" fontId="22" fillId="2" borderId="2" xfId="2" applyFont="1" applyFill="1" applyBorder="1" applyAlignment="1">
      <alignment horizontal="left" vertical="center" wrapText="1" readingOrder="1"/>
    </xf>
    <xf numFmtId="0" fontId="19" fillId="2" borderId="3" xfId="2" applyFont="1" applyFill="1" applyBorder="1" applyAlignment="1">
      <alignment horizontal="left" vertical="center" wrapText="1" readingOrder="1"/>
    </xf>
    <xf numFmtId="0" fontId="19" fillId="2" borderId="4" xfId="2" applyFont="1" applyFill="1" applyBorder="1" applyAlignment="1">
      <alignment horizontal="left" vertical="center" wrapText="1" readingOrder="1"/>
    </xf>
    <xf numFmtId="0" fontId="8" fillId="8" borderId="2" xfId="2" applyFont="1" applyFill="1" applyBorder="1" applyAlignment="1">
      <alignment horizontal="left" vertical="center" wrapText="1"/>
    </xf>
    <xf numFmtId="0" fontId="12" fillId="8" borderId="3" xfId="2" applyFont="1" applyFill="1" applyBorder="1" applyAlignment="1">
      <alignment horizontal="left" vertical="center" wrapText="1"/>
    </xf>
    <xf numFmtId="0" fontId="12" fillId="8" borderId="4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/>
    </xf>
    <xf numFmtId="0" fontId="8" fillId="8" borderId="3" xfId="2" applyFont="1" applyFill="1" applyBorder="1" applyAlignment="1">
      <alignment horizontal="left" vertical="center" wrapText="1"/>
    </xf>
    <xf numFmtId="0" fontId="8" fillId="8" borderId="4" xfId="2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left" vertical="center"/>
    </xf>
    <xf numFmtId="0" fontId="12" fillId="2" borderId="3" xfId="2" applyFont="1" applyFill="1" applyBorder="1" applyAlignment="1">
      <alignment horizontal="left" vertical="center"/>
    </xf>
    <xf numFmtId="0" fontId="12" fillId="2" borderId="4" xfId="2" applyFont="1" applyFill="1" applyBorder="1" applyAlignment="1">
      <alignment horizontal="left" vertical="center"/>
    </xf>
    <xf numFmtId="0" fontId="12" fillId="2" borderId="2" xfId="2" applyFont="1" applyFill="1" applyBorder="1" applyAlignment="1">
      <alignment horizontal="left" vertical="center" wrapText="1"/>
    </xf>
    <xf numFmtId="0" fontId="12" fillId="2" borderId="3" xfId="2" applyFont="1" applyFill="1" applyBorder="1" applyAlignment="1">
      <alignment horizontal="left" vertical="center" wrapText="1"/>
    </xf>
    <xf numFmtId="0" fontId="12" fillId="2" borderId="4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 readingOrder="1"/>
    </xf>
    <xf numFmtId="0" fontId="4" fillId="0" borderId="2" xfId="2" applyFont="1" applyFill="1" applyBorder="1" applyAlignment="1">
      <alignment horizontal="center" vertical="center" wrapText="1" readingOrder="1"/>
    </xf>
    <xf numFmtId="0" fontId="8" fillId="0" borderId="3" xfId="2" applyFont="1" applyFill="1" applyBorder="1" applyAlignment="1">
      <alignment horizontal="center" vertical="center" wrapText="1" readingOrder="1"/>
    </xf>
    <xf numFmtId="0" fontId="8" fillId="0" borderId="4" xfId="2" applyFont="1" applyFill="1" applyBorder="1" applyAlignment="1">
      <alignment horizontal="center" vertical="center" wrapText="1" readingOrder="1"/>
    </xf>
    <xf numFmtId="0" fontId="28" fillId="8" borderId="2" xfId="2" applyFont="1" applyFill="1" applyBorder="1" applyAlignment="1">
      <alignment horizontal="center" vertical="center" wrapText="1" readingOrder="1"/>
    </xf>
    <xf numFmtId="0" fontId="30" fillId="8" borderId="3" xfId="2" applyFont="1" applyFill="1" applyBorder="1" applyAlignment="1">
      <alignment horizontal="center" vertical="center" wrapText="1" readingOrder="1"/>
    </xf>
    <xf numFmtId="0" fontId="30" fillId="8" borderId="4" xfId="2" applyFont="1" applyFill="1" applyBorder="1" applyAlignment="1">
      <alignment horizontal="center" vertical="center" wrapText="1" readingOrder="1"/>
    </xf>
    <xf numFmtId="4" fontId="8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1" xfId="2" applyFont="1" applyFill="1" applyBorder="1" applyAlignment="1">
      <alignment horizontal="left" vertical="center" wrapText="1" readingOrder="1"/>
    </xf>
    <xf numFmtId="0" fontId="4" fillId="0" borderId="0" xfId="2" applyFont="1" applyFill="1" applyBorder="1" applyAlignment="1">
      <alignment horizontal="center" vertical="center" wrapText="1" readingOrder="1"/>
    </xf>
    <xf numFmtId="0" fontId="17" fillId="0" borderId="0" xfId="2" applyFont="1" applyFill="1" applyBorder="1" applyAlignment="1">
      <alignment horizontal="center" vertical="center" wrapText="1" readingOrder="1"/>
    </xf>
    <xf numFmtId="4" fontId="17" fillId="0" borderId="0" xfId="0" applyNumberFormat="1" applyFont="1" applyAlignment="1">
      <alignment horizontal="center"/>
    </xf>
    <xf numFmtId="0" fontId="17" fillId="0" borderId="2" xfId="2" applyFont="1" applyFill="1" applyBorder="1" applyAlignment="1">
      <alignment horizontal="left" vertical="center" wrapText="1" readingOrder="1"/>
    </xf>
    <xf numFmtId="0" fontId="17" fillId="0" borderId="3" xfId="2" applyFont="1" applyFill="1" applyBorder="1" applyAlignment="1">
      <alignment horizontal="left" vertical="center" wrapText="1" readingOrder="1"/>
    </xf>
    <xf numFmtId="0" fontId="17" fillId="0" borderId="4" xfId="2" applyFont="1" applyFill="1" applyBorder="1" applyAlignment="1">
      <alignment horizontal="left" vertical="center" wrapText="1" readingOrder="1"/>
    </xf>
    <xf numFmtId="0" fontId="4" fillId="7" borderId="12" xfId="2" applyFont="1" applyFill="1" applyBorder="1" applyAlignment="1">
      <alignment horizontal="left" vertical="center" wrapText="1" readingOrder="1"/>
    </xf>
    <xf numFmtId="0" fontId="4" fillId="7" borderId="0" xfId="2" applyFont="1" applyFill="1" applyBorder="1" applyAlignment="1">
      <alignment horizontal="left" vertical="center" wrapText="1" readingOrder="1"/>
    </xf>
    <xf numFmtId="0" fontId="3" fillId="3" borderId="2" xfId="2" applyFont="1" applyFill="1" applyBorder="1" applyAlignment="1">
      <alignment horizontal="left" vertical="center" wrapText="1" readingOrder="1"/>
    </xf>
    <xf numFmtId="0" fontId="3" fillId="3" borderId="3" xfId="2" applyFont="1" applyFill="1" applyBorder="1" applyAlignment="1">
      <alignment horizontal="left" vertical="center" wrapText="1" readingOrder="1"/>
    </xf>
    <xf numFmtId="0" fontId="3" fillId="3" borderId="4" xfId="2" applyFont="1" applyFill="1" applyBorder="1" applyAlignment="1">
      <alignment horizontal="left" vertical="center" wrapText="1" readingOrder="1"/>
    </xf>
    <xf numFmtId="0" fontId="17" fillId="3" borderId="3" xfId="2" applyFont="1" applyFill="1" applyBorder="1" applyAlignment="1">
      <alignment horizontal="left" vertical="center" wrapText="1" readingOrder="1"/>
    </xf>
    <xf numFmtId="0" fontId="17" fillId="3" borderId="4" xfId="2" applyFont="1" applyFill="1" applyBorder="1" applyAlignment="1">
      <alignment horizontal="left" vertical="center" wrapText="1" readingOrder="1"/>
    </xf>
    <xf numFmtId="0" fontId="3" fillId="2" borderId="1" xfId="2" applyFont="1" applyFill="1" applyBorder="1" applyAlignment="1">
      <alignment horizontal="left" vertical="center" wrapText="1" readingOrder="1"/>
    </xf>
    <xf numFmtId="0" fontId="19" fillId="2" borderId="1" xfId="2" applyFont="1" applyFill="1" applyBorder="1" applyAlignment="1">
      <alignment horizontal="left" vertical="center" wrapText="1" readingOrder="1"/>
    </xf>
    <xf numFmtId="0" fontId="3" fillId="2" borderId="1" xfId="2" applyFont="1" applyFill="1" applyBorder="1" applyAlignment="1">
      <alignment horizontal="left" vertical="center" wrapText="1"/>
    </xf>
    <xf numFmtId="0" fontId="4" fillId="8" borderId="2" xfId="2" applyFont="1" applyFill="1" applyBorder="1" applyAlignment="1">
      <alignment horizontal="left" vertical="center" wrapText="1" readingOrder="1"/>
    </xf>
    <xf numFmtId="0" fontId="4" fillId="8" borderId="3" xfId="2" applyFont="1" applyFill="1" applyBorder="1" applyAlignment="1">
      <alignment horizontal="left" vertical="center" wrapText="1" readingOrder="1"/>
    </xf>
    <xf numFmtId="0" fontId="4" fillId="8" borderId="4" xfId="2" applyFont="1" applyFill="1" applyBorder="1" applyAlignment="1">
      <alignment horizontal="left" vertical="center" wrapText="1" readingOrder="1"/>
    </xf>
    <xf numFmtId="0" fontId="23" fillId="2" borderId="2" xfId="2" applyFont="1" applyFill="1" applyBorder="1" applyAlignment="1">
      <alignment horizontal="left" vertical="center" wrapText="1" readingOrder="1"/>
    </xf>
    <xf numFmtId="0" fontId="23" fillId="2" borderId="3" xfId="2" applyFont="1" applyFill="1" applyBorder="1" applyAlignment="1">
      <alignment horizontal="left" vertical="center" wrapText="1" readingOrder="1"/>
    </xf>
    <xf numFmtId="0" fontId="23" fillId="2" borderId="4" xfId="2" applyFont="1" applyFill="1" applyBorder="1" applyAlignment="1">
      <alignment horizontal="left" vertical="center" wrapText="1" readingOrder="1"/>
    </xf>
    <xf numFmtId="0" fontId="19" fillId="2" borderId="2" xfId="2" applyFont="1" applyFill="1" applyBorder="1" applyAlignment="1">
      <alignment horizontal="left" vertical="center" wrapText="1" readingOrder="1"/>
    </xf>
    <xf numFmtId="0" fontId="17" fillId="2" borderId="3" xfId="2" applyFont="1" applyFill="1" applyBorder="1" applyAlignment="1">
      <alignment horizontal="left" vertical="center" wrapText="1" readingOrder="1"/>
    </xf>
    <xf numFmtId="0" fontId="17" fillId="2" borderId="4" xfId="2" applyFont="1" applyFill="1" applyBorder="1" applyAlignment="1">
      <alignment horizontal="left" vertical="center" wrapText="1" readingOrder="1"/>
    </xf>
    <xf numFmtId="0" fontId="17" fillId="8" borderId="2" xfId="2" applyFont="1" applyFill="1" applyBorder="1" applyAlignment="1">
      <alignment horizontal="left" vertical="center" wrapText="1" readingOrder="1"/>
    </xf>
    <xf numFmtId="0" fontId="17" fillId="8" borderId="3" xfId="2" applyFont="1" applyFill="1" applyBorder="1" applyAlignment="1">
      <alignment horizontal="left" vertical="center" wrapText="1" readingOrder="1"/>
    </xf>
    <xf numFmtId="0" fontId="17" fillId="8" borderId="4" xfId="2" applyFont="1" applyFill="1" applyBorder="1" applyAlignment="1">
      <alignment horizontal="left" vertical="center" wrapText="1" readingOrder="1"/>
    </xf>
    <xf numFmtId="0" fontId="3" fillId="3" borderId="1" xfId="2" applyFont="1" applyFill="1" applyBorder="1" applyAlignment="1">
      <alignment horizontal="left" vertical="center" wrapText="1" readingOrder="1"/>
    </xf>
    <xf numFmtId="0" fontId="19" fillId="3" borderId="1" xfId="2" applyFont="1" applyFill="1" applyBorder="1" applyAlignment="1">
      <alignment horizontal="left" vertical="center" wrapText="1" readingOrder="1"/>
    </xf>
    <xf numFmtId="0" fontId="19" fillId="3" borderId="3" xfId="2" applyFont="1" applyFill="1" applyBorder="1" applyAlignment="1">
      <alignment horizontal="left" vertical="center" wrapText="1" readingOrder="1"/>
    </xf>
    <xf numFmtId="0" fontId="19" fillId="3" borderId="4" xfId="2" applyFont="1" applyFill="1" applyBorder="1" applyAlignment="1">
      <alignment horizontal="left" vertical="center" wrapText="1" readingOrder="1"/>
    </xf>
    <xf numFmtId="0" fontId="3" fillId="2" borderId="2" xfId="2" applyFont="1" applyFill="1" applyBorder="1" applyAlignment="1">
      <alignment horizontal="left" vertical="center" wrapText="1" readingOrder="1"/>
    </xf>
    <xf numFmtId="0" fontId="4" fillId="8" borderId="2" xfId="2" applyFont="1" applyFill="1" applyBorder="1" applyAlignment="1">
      <alignment horizontal="left" vertical="center" readingOrder="1"/>
    </xf>
    <xf numFmtId="0" fontId="17" fillId="8" borderId="3" xfId="2" applyFont="1" applyFill="1" applyBorder="1" applyAlignment="1">
      <alignment horizontal="left" vertical="center" readingOrder="1"/>
    </xf>
    <xf numFmtId="0" fontId="17" fillId="8" borderId="4" xfId="2" applyFont="1" applyFill="1" applyBorder="1" applyAlignment="1">
      <alignment horizontal="left" vertical="center" readingOrder="1"/>
    </xf>
    <xf numFmtId="0" fontId="21" fillId="0" borderId="1" xfId="2" applyFont="1" applyFill="1" applyBorder="1" applyAlignment="1">
      <alignment horizontal="left" vertical="center" wrapText="1" readingOrder="1"/>
    </xf>
    <xf numFmtId="0" fontId="21" fillId="0" borderId="1" xfId="2" applyFont="1" applyFill="1" applyBorder="1" applyAlignment="1">
      <alignment horizontal="left" vertical="center" readingOrder="1"/>
    </xf>
    <xf numFmtId="0" fontId="7" fillId="0" borderId="0" xfId="2" applyFont="1" applyFill="1" applyAlignment="1">
      <alignment horizontal="center" vertical="center" wrapText="1" readingOrder="1"/>
    </xf>
    <xf numFmtId="0" fontId="14" fillId="0" borderId="0" xfId="2" applyFont="1" applyFill="1" applyAlignment="1">
      <alignment horizontal="center" vertical="center" wrapText="1" readingOrder="1"/>
    </xf>
    <xf numFmtId="0" fontId="3" fillId="4" borderId="1" xfId="2" applyFont="1" applyFill="1" applyBorder="1" applyAlignment="1">
      <alignment horizontal="left" vertical="center" wrapText="1" readingOrder="1"/>
    </xf>
    <xf numFmtId="0" fontId="19" fillId="4" borderId="1" xfId="2" applyFont="1" applyFill="1" applyBorder="1" applyAlignment="1">
      <alignment horizontal="left" vertical="center" wrapText="1" readingOrder="1"/>
    </xf>
    <xf numFmtId="0" fontId="18" fillId="0" borderId="1" xfId="1" applyFont="1" applyFill="1" applyBorder="1" applyAlignment="1">
      <alignment horizontal="center" vertical="center"/>
    </xf>
    <xf numFmtId="0" fontId="19" fillId="6" borderId="2" xfId="2" applyFont="1" applyFill="1" applyBorder="1" applyAlignment="1">
      <alignment horizontal="center" vertical="center" wrapText="1" readingOrder="1"/>
    </xf>
    <xf numFmtId="0" fontId="19" fillId="6" borderId="3" xfId="2" applyFont="1" applyFill="1" applyBorder="1" applyAlignment="1">
      <alignment horizontal="center" vertical="center" wrapText="1" readingOrder="1"/>
    </xf>
    <xf numFmtId="0" fontId="19" fillId="6" borderId="4" xfId="2" applyFont="1" applyFill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left" vertical="center" wrapText="1" readingOrder="1"/>
    </xf>
    <xf numFmtId="0" fontId="19" fillId="5" borderId="1" xfId="2" applyFont="1" applyFill="1" applyBorder="1" applyAlignment="1">
      <alignment horizontal="left" vertical="center" wrapText="1" readingOrder="1"/>
    </xf>
    <xf numFmtId="0" fontId="16" fillId="0" borderId="0" xfId="2" applyFont="1" applyFill="1" applyAlignment="1">
      <alignment horizontal="center" vertical="center" wrapText="1" readingOrder="1"/>
    </xf>
    <xf numFmtId="0" fontId="17" fillId="0" borderId="9" xfId="1" applyFont="1" applyFill="1" applyBorder="1" applyAlignment="1">
      <alignment horizontal="center" vertical="center"/>
    </xf>
    <xf numFmtId="0" fontId="19" fillId="8" borderId="3" xfId="2" applyFont="1" applyFill="1" applyBorder="1" applyAlignment="1">
      <alignment horizontal="left" vertical="center" wrapText="1" readingOrder="1"/>
    </xf>
    <xf numFmtId="0" fontId="19" fillId="8" borderId="4" xfId="2" applyFont="1" applyFill="1" applyBorder="1" applyAlignment="1">
      <alignment horizontal="left" vertical="center" wrapText="1" readingOrder="1"/>
    </xf>
    <xf numFmtId="0" fontId="4" fillId="0" borderId="12" xfId="2" applyFont="1" applyFill="1" applyBorder="1" applyAlignment="1">
      <alignment horizontal="left" vertical="center" wrapText="1" readingOrder="1"/>
    </xf>
    <xf numFmtId="0" fontId="4" fillId="0" borderId="0" xfId="2" applyFont="1" applyFill="1" applyBorder="1" applyAlignment="1">
      <alignment horizontal="left" vertical="center" wrapText="1" readingOrder="1"/>
    </xf>
    <xf numFmtId="0" fontId="3" fillId="8" borderId="3" xfId="2" applyFont="1" applyFill="1" applyBorder="1" applyAlignment="1">
      <alignment horizontal="left" vertical="center" wrapText="1" readingOrder="1"/>
    </xf>
    <xf numFmtId="0" fontId="3" fillId="8" borderId="4" xfId="2" applyFont="1" applyFill="1" applyBorder="1" applyAlignment="1">
      <alignment horizontal="left" vertical="center" wrapText="1" readingOrder="1"/>
    </xf>
    <xf numFmtId="0" fontId="4" fillId="0" borderId="3" xfId="2" applyFont="1" applyFill="1" applyBorder="1" applyAlignment="1">
      <alignment horizontal="left" vertical="center" wrapText="1" readingOrder="1"/>
    </xf>
    <xf numFmtId="0" fontId="4" fillId="0" borderId="4" xfId="2" applyFont="1" applyFill="1" applyBorder="1" applyAlignment="1">
      <alignment horizontal="left" vertical="center" wrapText="1" readingOrder="1"/>
    </xf>
    <xf numFmtId="0" fontId="4" fillId="8" borderId="3" xfId="2" applyFont="1" applyFill="1" applyBorder="1" applyAlignment="1">
      <alignment horizontal="left" vertical="center" readingOrder="1"/>
    </xf>
    <xf numFmtId="0" fontId="4" fillId="8" borderId="4" xfId="2" applyFont="1" applyFill="1" applyBorder="1" applyAlignment="1">
      <alignment horizontal="left" vertical="center" readingOrder="1"/>
    </xf>
    <xf numFmtId="0" fontId="17" fillId="0" borderId="0" xfId="0" applyFont="1" applyAlignment="1">
      <alignment horizontal="center"/>
    </xf>
    <xf numFmtId="0" fontId="4" fillId="4" borderId="8" xfId="2" applyFont="1" applyFill="1" applyBorder="1" applyAlignment="1">
      <alignment horizontal="center" vertical="center" wrapText="1" readingOrder="1"/>
    </xf>
    <xf numFmtId="0" fontId="4" fillId="4" borderId="9" xfId="2" applyFont="1" applyFill="1" applyBorder="1" applyAlignment="1">
      <alignment horizontal="center" vertical="center" wrapText="1" readingOrder="1"/>
    </xf>
    <xf numFmtId="0" fontId="4" fillId="0" borderId="5" xfId="2" applyFont="1" applyFill="1" applyBorder="1" applyAlignment="1">
      <alignment horizontal="center" vertical="center" wrapText="1" readingOrder="1"/>
    </xf>
    <xf numFmtId="0" fontId="4" fillId="0" borderId="7" xfId="2" applyFont="1" applyFill="1" applyBorder="1" applyAlignment="1">
      <alignment horizontal="center" vertical="center" wrapText="1" readingOrder="1"/>
    </xf>
    <xf numFmtId="0" fontId="4" fillId="0" borderId="12" xfId="2" applyFont="1" applyFill="1" applyBorder="1" applyAlignment="1">
      <alignment horizontal="center" vertical="center" wrapText="1" readingOrder="1"/>
    </xf>
    <xf numFmtId="0" fontId="4" fillId="0" borderId="13" xfId="2" applyFont="1" applyFill="1" applyBorder="1" applyAlignment="1">
      <alignment horizontal="center" vertical="center" wrapText="1" readingOrder="1"/>
    </xf>
    <xf numFmtId="0" fontId="4" fillId="0" borderId="8" xfId="2" applyFont="1" applyFill="1" applyBorder="1" applyAlignment="1">
      <alignment horizontal="center" vertical="center" wrapText="1" readingOrder="1"/>
    </xf>
    <xf numFmtId="0" fontId="4" fillId="0" borderId="10" xfId="2" applyFont="1" applyFill="1" applyBorder="1" applyAlignment="1">
      <alignment horizontal="center" vertical="center" wrapText="1" readingOrder="1"/>
    </xf>
    <xf numFmtId="0" fontId="4" fillId="0" borderId="5" xfId="2" applyFont="1" applyFill="1" applyBorder="1" applyAlignment="1">
      <alignment horizontal="left" vertical="center" wrapText="1" readingOrder="1"/>
    </xf>
    <xf numFmtId="0" fontId="4" fillId="0" borderId="6" xfId="2" applyFont="1" applyFill="1" applyBorder="1" applyAlignment="1">
      <alignment horizontal="left" vertical="center" wrapText="1" readingOrder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7" borderId="5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5" fillId="0" borderId="8" xfId="0" applyFont="1" applyBorder="1"/>
    <xf numFmtId="0" fontId="26" fillId="7" borderId="6" xfId="0" applyFont="1" applyFill="1" applyBorder="1" applyAlignment="1">
      <alignment horizontal="center" vertical="center"/>
    </xf>
    <xf numFmtId="0" fontId="27" fillId="7" borderId="6" xfId="0" applyFont="1" applyFill="1" applyBorder="1"/>
    <xf numFmtId="0" fontId="27" fillId="7" borderId="7" xfId="0" applyFont="1" applyFill="1" applyBorder="1"/>
    <xf numFmtId="4" fontId="26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">
    <cellStyle name="Comma 2" xfId="2" xr:uid="{00000000-0005-0000-0000-000000000000}"/>
    <cellStyle name="Comma 2 2" xfId="3" xr:uid="{00000000-0005-0000-0000-000001000000}"/>
    <cellStyle name="Normal 2" xfId="1" xr:uid="{00000000-0005-0000-0000-000003000000}"/>
    <cellStyle name="Normal 2 2" xfId="4" xr:uid="{00000000-0005-0000-0000-000004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topLeftCell="A22" zoomScaleNormal="100" workbookViewId="0">
      <selection activeCell="N21" sqref="N21"/>
    </sheetView>
  </sheetViews>
  <sheetFormatPr defaultRowHeight="14.25" x14ac:dyDescent="0.25"/>
  <cols>
    <col min="1" max="1" width="9" style="147" customWidth="1"/>
    <col min="2" max="6" width="9.140625" style="2"/>
    <col min="7" max="7" width="12" style="2" customWidth="1"/>
    <col min="8" max="10" width="11.7109375" style="15" customWidth="1"/>
    <col min="11" max="11" width="28.5703125" style="98" customWidth="1"/>
    <col min="12" max="16384" width="9.140625" style="2"/>
  </cols>
  <sheetData>
    <row r="1" spans="1:16" ht="20.100000000000001" customHeight="1" x14ac:dyDescent="0.25">
      <c r="A1" s="218" t="s">
        <v>125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6" ht="20.100000000000001" customHeight="1" x14ac:dyDescent="0.25">
      <c r="A2" s="207" t="s">
        <v>198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6" ht="20.100000000000001" customHeight="1" x14ac:dyDescent="0.25">
      <c r="A3" s="219" t="s">
        <v>124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6" ht="20.100000000000001" customHeight="1" x14ac:dyDescent="0.2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6" ht="20.100000000000001" customHeight="1" x14ac:dyDescent="0.25">
      <c r="A5" s="220" t="s">
        <v>113</v>
      </c>
      <c r="B5" s="220"/>
      <c r="C5" s="220"/>
      <c r="D5" s="220"/>
      <c r="E5" s="220"/>
      <c r="F5" s="220"/>
      <c r="G5" s="220"/>
      <c r="H5" s="3" t="s">
        <v>208</v>
      </c>
      <c r="I5" s="3" t="s">
        <v>209</v>
      </c>
      <c r="J5" s="3" t="s">
        <v>210</v>
      </c>
      <c r="K5" s="4" t="s">
        <v>155</v>
      </c>
    </row>
    <row r="6" spans="1:16" ht="20.100000000000001" customHeight="1" x14ac:dyDescent="0.25">
      <c r="A6" s="204" t="s">
        <v>122</v>
      </c>
      <c r="B6" s="205"/>
      <c r="C6" s="205"/>
      <c r="D6" s="205"/>
      <c r="E6" s="205"/>
      <c r="F6" s="205"/>
      <c r="G6" s="206"/>
      <c r="H6" s="5">
        <f>H7+H10+H13+H18+H21+H25</f>
        <v>4574400</v>
      </c>
      <c r="I6" s="5">
        <f>I7+I10+I13+I18+I21+I25</f>
        <v>549900</v>
      </c>
      <c r="J6" s="5">
        <f>J7+J10+J13+J18+J21+J25</f>
        <v>553100</v>
      </c>
      <c r="K6" s="90"/>
    </row>
    <row r="7" spans="1:16" ht="20.100000000000001" customHeight="1" x14ac:dyDescent="0.25">
      <c r="A7" s="141" t="s">
        <v>197</v>
      </c>
      <c r="B7" s="203" t="s">
        <v>133</v>
      </c>
      <c r="C7" s="203"/>
      <c r="D7" s="203"/>
      <c r="E7" s="203"/>
      <c r="F7" s="203"/>
      <c r="G7" s="203"/>
      <c r="H7" s="6">
        <f>H8+H9</f>
        <v>15000</v>
      </c>
      <c r="I7" s="6">
        <f t="shared" ref="I7:J7" si="0">I8+I9</f>
        <v>17100</v>
      </c>
      <c r="J7" s="6">
        <f t="shared" si="0"/>
        <v>17700</v>
      </c>
      <c r="K7" s="91"/>
    </row>
    <row r="8" spans="1:16" ht="31.5" customHeight="1" x14ac:dyDescent="0.25">
      <c r="A8" s="144">
        <v>6614102</v>
      </c>
      <c r="B8" s="214" t="s">
        <v>141</v>
      </c>
      <c r="C8" s="215"/>
      <c r="D8" s="215"/>
      <c r="E8" s="215"/>
      <c r="F8" s="215"/>
      <c r="G8" s="216"/>
      <c r="H8" s="71">
        <v>7000</v>
      </c>
      <c r="I8" s="148">
        <v>8000</v>
      </c>
      <c r="J8" s="148">
        <v>8300</v>
      </c>
      <c r="K8" s="149" t="s">
        <v>229</v>
      </c>
    </row>
    <row r="9" spans="1:16" ht="30" customHeight="1" x14ac:dyDescent="0.25">
      <c r="A9" s="145">
        <v>6615106</v>
      </c>
      <c r="B9" s="221" t="s">
        <v>114</v>
      </c>
      <c r="C9" s="221"/>
      <c r="D9" s="221"/>
      <c r="E9" s="221"/>
      <c r="F9" s="221"/>
      <c r="G9" s="221"/>
      <c r="H9" s="79">
        <v>8000</v>
      </c>
      <c r="I9" s="148">
        <v>9100</v>
      </c>
      <c r="J9" s="148">
        <v>9400</v>
      </c>
      <c r="K9" s="150" t="s">
        <v>230</v>
      </c>
      <c r="L9" s="10"/>
    </row>
    <row r="10" spans="1:16" ht="20.100000000000001" customHeight="1" x14ac:dyDescent="0.25">
      <c r="A10" s="141" t="s">
        <v>197</v>
      </c>
      <c r="B10" s="203" t="s">
        <v>134</v>
      </c>
      <c r="C10" s="203"/>
      <c r="D10" s="203"/>
      <c r="E10" s="203"/>
      <c r="F10" s="203"/>
      <c r="G10" s="203"/>
      <c r="H10" s="6">
        <f>H11+H12</f>
        <v>452000</v>
      </c>
      <c r="I10" s="6">
        <f t="shared" ref="I10:J10" si="1">I11+I12</f>
        <v>456400</v>
      </c>
      <c r="J10" s="6">
        <f t="shared" si="1"/>
        <v>457900</v>
      </c>
      <c r="K10" s="91"/>
      <c r="P10" s="11"/>
    </row>
    <row r="11" spans="1:16" ht="20.100000000000001" customHeight="1" x14ac:dyDescent="0.25">
      <c r="A11" s="143">
        <v>6526410</v>
      </c>
      <c r="B11" s="217" t="s">
        <v>123</v>
      </c>
      <c r="C11" s="217"/>
      <c r="D11" s="217"/>
      <c r="E11" s="217"/>
      <c r="F11" s="217"/>
      <c r="G11" s="217"/>
      <c r="H11" s="9">
        <v>452000</v>
      </c>
      <c r="I11" s="8">
        <v>456400</v>
      </c>
      <c r="J11" s="8">
        <v>457900</v>
      </c>
      <c r="K11" s="92" t="s">
        <v>231</v>
      </c>
    </row>
    <row r="12" spans="1:16" ht="20.100000000000001" customHeight="1" x14ac:dyDescent="0.25">
      <c r="A12" s="143"/>
      <c r="B12" s="211"/>
      <c r="C12" s="212"/>
      <c r="D12" s="212"/>
      <c r="E12" s="212"/>
      <c r="F12" s="212"/>
      <c r="G12" s="213"/>
      <c r="H12" s="9"/>
      <c r="I12" s="8"/>
      <c r="J12" s="8"/>
      <c r="K12" s="92"/>
    </row>
    <row r="13" spans="1:16" ht="30" customHeight="1" x14ac:dyDescent="0.25">
      <c r="A13" s="141" t="s">
        <v>197</v>
      </c>
      <c r="B13" s="203" t="s">
        <v>135</v>
      </c>
      <c r="C13" s="203"/>
      <c r="D13" s="203"/>
      <c r="E13" s="203"/>
      <c r="F13" s="203"/>
      <c r="G13" s="203"/>
      <c r="H13" s="6">
        <f>H14+H15+H16+H17</f>
        <v>1213000</v>
      </c>
      <c r="I13" s="6">
        <f>I14+I15+I16+I17</f>
        <v>35600</v>
      </c>
      <c r="J13" s="6">
        <f>J14+J15+J16+J17</f>
        <v>36000</v>
      </c>
      <c r="K13" s="91"/>
    </row>
    <row r="14" spans="1:16" ht="35.1" customHeight="1" x14ac:dyDescent="0.25">
      <c r="A14" s="142">
        <v>6361206</v>
      </c>
      <c r="B14" s="228" t="s">
        <v>145</v>
      </c>
      <c r="C14" s="229"/>
      <c r="D14" s="229"/>
      <c r="E14" s="229"/>
      <c r="F14" s="229"/>
      <c r="G14" s="230"/>
      <c r="H14" s="7">
        <v>9000</v>
      </c>
      <c r="I14" s="8">
        <v>9100</v>
      </c>
      <c r="J14" s="8">
        <v>9200</v>
      </c>
      <c r="K14" s="89" t="s">
        <v>232</v>
      </c>
    </row>
    <row r="15" spans="1:16" ht="35.1" customHeight="1" x14ac:dyDescent="0.25">
      <c r="A15" s="142">
        <v>6361306</v>
      </c>
      <c r="B15" s="210" t="s">
        <v>115</v>
      </c>
      <c r="C15" s="210"/>
      <c r="D15" s="210"/>
      <c r="E15" s="210"/>
      <c r="F15" s="210"/>
      <c r="G15" s="210"/>
      <c r="H15" s="7">
        <v>1188000</v>
      </c>
      <c r="I15" s="8">
        <v>10200</v>
      </c>
      <c r="J15" s="8">
        <v>10300</v>
      </c>
      <c r="K15" s="89" t="s">
        <v>233</v>
      </c>
    </row>
    <row r="16" spans="1:16" ht="20.100000000000001" customHeight="1" x14ac:dyDescent="0.25">
      <c r="A16" s="142">
        <v>6341410</v>
      </c>
      <c r="B16" s="222" t="s">
        <v>143</v>
      </c>
      <c r="C16" s="223"/>
      <c r="D16" s="223"/>
      <c r="E16" s="223"/>
      <c r="F16" s="223"/>
      <c r="G16" s="224"/>
      <c r="H16" s="7">
        <v>10000</v>
      </c>
      <c r="I16" s="8">
        <v>10200</v>
      </c>
      <c r="J16" s="8">
        <v>10300</v>
      </c>
      <c r="K16" s="130" t="s">
        <v>236</v>
      </c>
    </row>
    <row r="17" spans="1:11" ht="20.100000000000001" customHeight="1" x14ac:dyDescent="0.25">
      <c r="A17" s="142">
        <v>63622</v>
      </c>
      <c r="B17" s="243" t="s">
        <v>185</v>
      </c>
      <c r="C17" s="244"/>
      <c r="D17" s="244"/>
      <c r="E17" s="244"/>
      <c r="F17" s="244"/>
      <c r="G17" s="245"/>
      <c r="H17" s="7">
        <v>6000</v>
      </c>
      <c r="I17" s="8">
        <v>6100</v>
      </c>
      <c r="J17" s="8">
        <v>6200</v>
      </c>
      <c r="K17" s="130" t="s">
        <v>237</v>
      </c>
    </row>
    <row r="18" spans="1:11" ht="20.100000000000001" customHeight="1" x14ac:dyDescent="0.25">
      <c r="A18" s="141" t="s">
        <v>197</v>
      </c>
      <c r="B18" s="225" t="s">
        <v>147</v>
      </c>
      <c r="C18" s="226"/>
      <c r="D18" s="226"/>
      <c r="E18" s="226"/>
      <c r="F18" s="226"/>
      <c r="G18" s="227"/>
      <c r="H18" s="6">
        <f>H20+H19</f>
        <v>2854400</v>
      </c>
      <c r="I18" s="6">
        <f>I20+I19</f>
        <v>0</v>
      </c>
      <c r="J18" s="6">
        <f>J20+J19</f>
        <v>0</v>
      </c>
      <c r="K18" s="94"/>
    </row>
    <row r="19" spans="1:11" ht="13.5" customHeight="1" x14ac:dyDescent="0.25">
      <c r="A19" s="202"/>
      <c r="B19" s="246"/>
      <c r="C19" s="247"/>
      <c r="D19" s="247"/>
      <c r="E19" s="247"/>
      <c r="F19" s="247"/>
      <c r="G19" s="248"/>
      <c r="H19" s="71"/>
      <c r="I19" s="71"/>
      <c r="J19" s="71"/>
      <c r="K19" s="201"/>
    </row>
    <row r="20" spans="1:11" ht="44.25" customHeight="1" x14ac:dyDescent="0.25">
      <c r="A20" s="142">
        <v>6381104</v>
      </c>
      <c r="B20" s="242" t="s">
        <v>186</v>
      </c>
      <c r="C20" s="223"/>
      <c r="D20" s="223"/>
      <c r="E20" s="223"/>
      <c r="F20" s="223"/>
      <c r="G20" s="224"/>
      <c r="H20" s="7">
        <v>2854400</v>
      </c>
      <c r="I20" s="8"/>
      <c r="J20" s="8"/>
      <c r="K20" s="200" t="s">
        <v>240</v>
      </c>
    </row>
    <row r="21" spans="1:11" ht="20.100000000000001" customHeight="1" x14ac:dyDescent="0.25">
      <c r="A21" s="141" t="s">
        <v>197</v>
      </c>
      <c r="B21" s="236" t="s">
        <v>137</v>
      </c>
      <c r="C21" s="237"/>
      <c r="D21" s="237"/>
      <c r="E21" s="237"/>
      <c r="F21" s="237"/>
      <c r="G21" s="238"/>
      <c r="H21" s="6">
        <f>H22+H23+H24</f>
        <v>33000</v>
      </c>
      <c r="I21" s="6">
        <f>I22+I23+I24</f>
        <v>33700</v>
      </c>
      <c r="J21" s="6">
        <f>J22+J23+J24</f>
        <v>34300</v>
      </c>
      <c r="K21" s="91"/>
    </row>
    <row r="22" spans="1:11" ht="20.100000000000001" customHeight="1" x14ac:dyDescent="0.25">
      <c r="A22" s="144">
        <v>6631124</v>
      </c>
      <c r="B22" s="86" t="s">
        <v>172</v>
      </c>
      <c r="C22" s="87"/>
      <c r="D22" s="87"/>
      <c r="E22" s="87"/>
      <c r="F22" s="84"/>
      <c r="G22" s="85"/>
      <c r="H22" s="71">
        <v>20000</v>
      </c>
      <c r="I22" s="71">
        <v>20400</v>
      </c>
      <c r="J22" s="71">
        <v>20800</v>
      </c>
      <c r="K22" s="89" t="s">
        <v>238</v>
      </c>
    </row>
    <row r="23" spans="1:11" ht="20.100000000000001" customHeight="1" x14ac:dyDescent="0.25">
      <c r="A23" s="145">
        <v>6631204</v>
      </c>
      <c r="B23" s="231" t="s">
        <v>170</v>
      </c>
      <c r="C23" s="232"/>
      <c r="D23" s="232"/>
      <c r="E23" s="232"/>
      <c r="F23" s="232"/>
      <c r="G23" s="233"/>
      <c r="H23" s="79">
        <v>6000</v>
      </c>
      <c r="I23" s="79">
        <v>6100</v>
      </c>
      <c r="J23" s="71">
        <v>6200</v>
      </c>
      <c r="K23" s="95"/>
    </row>
    <row r="24" spans="1:11" ht="20.100000000000001" customHeight="1" x14ac:dyDescent="0.25">
      <c r="A24" s="146">
        <v>6631302</v>
      </c>
      <c r="B24" s="228" t="s">
        <v>142</v>
      </c>
      <c r="C24" s="234"/>
      <c r="D24" s="234"/>
      <c r="E24" s="234"/>
      <c r="F24" s="234"/>
      <c r="G24" s="235"/>
      <c r="H24" s="7">
        <v>7000</v>
      </c>
      <c r="I24" s="8">
        <v>7200</v>
      </c>
      <c r="J24" s="71">
        <v>7300</v>
      </c>
      <c r="K24" s="93"/>
    </row>
    <row r="25" spans="1:11" ht="20.100000000000001" customHeight="1" x14ac:dyDescent="0.25">
      <c r="A25" s="141" t="s">
        <v>197</v>
      </c>
      <c r="B25" s="239" t="s">
        <v>138</v>
      </c>
      <c r="C25" s="240"/>
      <c r="D25" s="240"/>
      <c r="E25" s="240"/>
      <c r="F25" s="240"/>
      <c r="G25" s="241"/>
      <c r="H25" s="6">
        <f>H27+H26</f>
        <v>7000</v>
      </c>
      <c r="I25" s="6">
        <f>I27+I26</f>
        <v>7100</v>
      </c>
      <c r="J25" s="6">
        <f>J27+I26</f>
        <v>7200</v>
      </c>
      <c r="K25" s="91"/>
    </row>
    <row r="26" spans="1:11" ht="20.100000000000001" customHeight="1" x14ac:dyDescent="0.25">
      <c r="A26" s="144">
        <v>7211903</v>
      </c>
      <c r="B26" s="214" t="s">
        <v>144</v>
      </c>
      <c r="C26" s="215"/>
      <c r="D26" s="215"/>
      <c r="E26" s="215"/>
      <c r="F26" s="215"/>
      <c r="G26" s="216"/>
      <c r="H26" s="71">
        <v>2000</v>
      </c>
      <c r="I26" s="71">
        <v>2000</v>
      </c>
      <c r="J26" s="71">
        <v>2000</v>
      </c>
      <c r="K26" s="178"/>
    </row>
    <row r="27" spans="1:11" ht="20.100000000000001" customHeight="1" x14ac:dyDescent="0.25">
      <c r="A27" s="143">
        <v>72273</v>
      </c>
      <c r="B27" s="221" t="s">
        <v>183</v>
      </c>
      <c r="C27" s="210"/>
      <c r="D27" s="210"/>
      <c r="E27" s="210"/>
      <c r="F27" s="210"/>
      <c r="G27" s="210"/>
      <c r="H27" s="9">
        <v>5000</v>
      </c>
      <c r="I27" s="8">
        <v>5100</v>
      </c>
      <c r="J27" s="8">
        <v>5200</v>
      </c>
      <c r="K27" s="96"/>
    </row>
    <row r="30" spans="1:11" x14ac:dyDescent="0.25">
      <c r="E30" s="250" t="s">
        <v>207</v>
      </c>
      <c r="F30" s="251"/>
      <c r="G30" s="251"/>
      <c r="H30" s="252"/>
      <c r="I30" s="249"/>
      <c r="J30" s="249"/>
    </row>
    <row r="32" spans="1:11" ht="45" customHeight="1" x14ac:dyDescent="0.25">
      <c r="A32" s="137"/>
      <c r="B32" s="253" t="s">
        <v>116</v>
      </c>
      <c r="C32" s="253"/>
      <c r="D32" s="253"/>
      <c r="E32" s="253" t="s">
        <v>120</v>
      </c>
      <c r="F32" s="253"/>
      <c r="G32" s="253"/>
      <c r="H32" s="249" t="s">
        <v>117</v>
      </c>
      <c r="I32" s="249"/>
      <c r="J32" s="249"/>
      <c r="K32" s="156"/>
    </row>
    <row r="33" spans="1:11" x14ac:dyDescent="0.25">
      <c r="A33" s="137"/>
      <c r="B33" s="12"/>
      <c r="C33" s="12"/>
      <c r="D33" s="12"/>
      <c r="E33" s="12"/>
      <c r="F33" s="12"/>
      <c r="G33" s="12"/>
      <c r="H33" s="13"/>
      <c r="I33" s="13"/>
      <c r="J33" s="13"/>
      <c r="K33" s="97"/>
    </row>
    <row r="34" spans="1:11" ht="45" customHeight="1" x14ac:dyDescent="0.25">
      <c r="A34" s="137"/>
      <c r="B34" s="253" t="s">
        <v>118</v>
      </c>
      <c r="C34" s="253"/>
      <c r="D34" s="253"/>
      <c r="E34" s="253" t="s">
        <v>121</v>
      </c>
      <c r="F34" s="253"/>
      <c r="G34" s="253"/>
      <c r="H34" s="249" t="s">
        <v>117</v>
      </c>
      <c r="I34" s="249"/>
      <c r="J34" s="249"/>
      <c r="K34" s="157" t="s">
        <v>119</v>
      </c>
    </row>
    <row r="35" spans="1:11" x14ac:dyDescent="0.25">
      <c r="A35" s="137"/>
      <c r="B35" s="12"/>
      <c r="C35" s="12"/>
      <c r="D35" s="12"/>
      <c r="E35" s="12"/>
      <c r="F35" s="12"/>
      <c r="G35" s="12"/>
      <c r="H35" s="13"/>
      <c r="I35" s="13"/>
      <c r="J35" s="13"/>
      <c r="K35" s="97"/>
    </row>
    <row r="36" spans="1:11" x14ac:dyDescent="0.25">
      <c r="A36" s="137"/>
      <c r="B36" s="12"/>
      <c r="C36" s="12"/>
      <c r="D36" s="12"/>
      <c r="E36" s="12"/>
      <c r="F36" s="12"/>
      <c r="G36" s="12"/>
      <c r="H36" s="13"/>
      <c r="I36" s="13"/>
      <c r="J36" s="13"/>
      <c r="K36" s="97"/>
    </row>
    <row r="37" spans="1:11" x14ac:dyDescent="0.25">
      <c r="A37" s="137"/>
      <c r="B37" s="12"/>
      <c r="C37" s="12"/>
      <c r="D37" s="12"/>
      <c r="E37" s="14"/>
      <c r="F37" s="12"/>
      <c r="G37" s="12"/>
      <c r="H37" s="13"/>
      <c r="I37" s="13"/>
      <c r="J37" s="13"/>
      <c r="K37" s="97"/>
    </row>
  </sheetData>
  <mergeCells count="34">
    <mergeCell ref="H32:J32"/>
    <mergeCell ref="E30:G30"/>
    <mergeCell ref="H30:J30"/>
    <mergeCell ref="B34:D34"/>
    <mergeCell ref="E34:G34"/>
    <mergeCell ref="B32:D32"/>
    <mergeCell ref="E32:G32"/>
    <mergeCell ref="H34:J34"/>
    <mergeCell ref="B16:G16"/>
    <mergeCell ref="B18:G18"/>
    <mergeCell ref="B14:G14"/>
    <mergeCell ref="B23:G23"/>
    <mergeCell ref="B27:G27"/>
    <mergeCell ref="B24:G24"/>
    <mergeCell ref="B21:G21"/>
    <mergeCell ref="B25:G25"/>
    <mergeCell ref="B20:G20"/>
    <mergeCell ref="B17:G17"/>
    <mergeCell ref="B19:G19"/>
    <mergeCell ref="B26:G26"/>
    <mergeCell ref="A1:K1"/>
    <mergeCell ref="A3:K3"/>
    <mergeCell ref="A5:G5"/>
    <mergeCell ref="B7:G7"/>
    <mergeCell ref="B9:G9"/>
    <mergeCell ref="B10:G10"/>
    <mergeCell ref="A6:G6"/>
    <mergeCell ref="A2:K2"/>
    <mergeCell ref="A4:K4"/>
    <mergeCell ref="B15:G15"/>
    <mergeCell ref="B12:G12"/>
    <mergeCell ref="B8:G8"/>
    <mergeCell ref="B11:G11"/>
    <mergeCell ref="B13:G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2"/>
  <sheetViews>
    <sheetView topLeftCell="A151" zoomScaleNormal="100" workbookViewId="0">
      <selection activeCell="H177" sqref="H177:I177"/>
    </sheetView>
  </sheetViews>
  <sheetFormatPr defaultRowHeight="20.100000000000001" customHeight="1" x14ac:dyDescent="0.25"/>
  <cols>
    <col min="1" max="1" width="11.42578125" style="16" customWidth="1"/>
    <col min="2" max="6" width="9.140625" style="16"/>
    <col min="7" max="7" width="7.85546875" style="16" customWidth="1"/>
    <col min="8" max="9" width="11.7109375" style="58" customWidth="1"/>
    <col min="10" max="10" width="15.140625" style="58" customWidth="1"/>
    <col min="11" max="11" width="38.140625" style="58" customWidth="1"/>
    <col min="12" max="16384" width="9.140625" style="16"/>
  </cols>
  <sheetData>
    <row r="1" spans="1:11" ht="18" customHeight="1" x14ac:dyDescent="0.25">
      <c r="A1" s="293" t="s">
        <v>125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8" customHeight="1" x14ac:dyDescent="0.25">
      <c r="A2" s="207" t="s">
        <v>198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8" customHeight="1" x14ac:dyDescent="0.25">
      <c r="A3" s="303" t="s">
        <v>132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8" customHeight="1" x14ac:dyDescent="0.25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11" ht="20.100000000000001" customHeight="1" x14ac:dyDescent="0.25">
      <c r="A5" s="297" t="s">
        <v>113</v>
      </c>
      <c r="B5" s="297"/>
      <c r="C5" s="297"/>
      <c r="D5" s="297"/>
      <c r="E5" s="297"/>
      <c r="F5" s="297"/>
      <c r="G5" s="297"/>
      <c r="H5" s="3" t="s">
        <v>208</v>
      </c>
      <c r="I5" s="3" t="s">
        <v>209</v>
      </c>
      <c r="J5" s="3" t="s">
        <v>210</v>
      </c>
      <c r="K5" s="70" t="s">
        <v>155</v>
      </c>
    </row>
    <row r="6" spans="1:11" ht="20.100000000000001" customHeight="1" x14ac:dyDescent="0.25">
      <c r="A6" s="298" t="s">
        <v>122</v>
      </c>
      <c r="B6" s="299"/>
      <c r="C6" s="299"/>
      <c r="D6" s="299"/>
      <c r="E6" s="299"/>
      <c r="F6" s="299"/>
      <c r="G6" s="300"/>
      <c r="H6" s="17">
        <f>H7</f>
        <v>9206000</v>
      </c>
      <c r="I6" s="17">
        <f t="shared" ref="I6:J6" si="0">I7</f>
        <v>3240800</v>
      </c>
      <c r="J6" s="17">
        <f t="shared" si="0"/>
        <v>3239500</v>
      </c>
      <c r="K6" s="18"/>
    </row>
    <row r="7" spans="1:11" ht="20.100000000000001" customHeight="1" x14ac:dyDescent="0.25">
      <c r="A7" s="19" t="s">
        <v>0</v>
      </c>
      <c r="B7" s="295" t="s">
        <v>187</v>
      </c>
      <c r="C7" s="296"/>
      <c r="D7" s="296"/>
      <c r="E7" s="296"/>
      <c r="F7" s="296"/>
      <c r="G7" s="296"/>
      <c r="H7" s="20">
        <f>H8</f>
        <v>9206000</v>
      </c>
      <c r="I7" s="20">
        <f t="shared" ref="I7:J7" si="1">I8</f>
        <v>3240800</v>
      </c>
      <c r="J7" s="20">
        <f t="shared" si="1"/>
        <v>3239500</v>
      </c>
      <c r="K7" s="21"/>
    </row>
    <row r="8" spans="1:11" ht="35.1" customHeight="1" x14ac:dyDescent="0.25">
      <c r="A8" s="22" t="s">
        <v>1</v>
      </c>
      <c r="B8" s="301" t="s">
        <v>188</v>
      </c>
      <c r="C8" s="302"/>
      <c r="D8" s="302"/>
      <c r="E8" s="302"/>
      <c r="F8" s="302"/>
      <c r="G8" s="302"/>
      <c r="H8" s="23">
        <f>H9+H63+H105+H108+H118+H138+H142+H146+H151</f>
        <v>9206000</v>
      </c>
      <c r="I8" s="23">
        <f>I9+I63+I105+I108+I118+I138+I142+I146+I151+I128</f>
        <v>3240800</v>
      </c>
      <c r="J8" s="23">
        <f>J9+J63+J105+J108+J118+J138+J142+J146+J151+J128</f>
        <v>3239500</v>
      </c>
      <c r="K8" s="24"/>
    </row>
    <row r="9" spans="1:11" ht="20.100000000000001" customHeight="1" x14ac:dyDescent="0.25">
      <c r="A9" s="25" t="s">
        <v>2</v>
      </c>
      <c r="B9" s="283" t="s">
        <v>189</v>
      </c>
      <c r="C9" s="284"/>
      <c r="D9" s="284"/>
      <c r="E9" s="284"/>
      <c r="F9" s="284"/>
      <c r="G9" s="284"/>
      <c r="H9" s="26">
        <f>H10+H12</f>
        <v>1814600</v>
      </c>
      <c r="I9" s="26">
        <f t="shared" ref="I9:J9" si="2">I10+I12</f>
        <v>1850900</v>
      </c>
      <c r="J9" s="26">
        <f t="shared" si="2"/>
        <v>1887900</v>
      </c>
      <c r="K9" s="27"/>
    </row>
    <row r="10" spans="1:11" ht="20.100000000000001" customHeight="1" x14ac:dyDescent="0.25">
      <c r="A10" s="138" t="s">
        <v>197</v>
      </c>
      <c r="B10" s="269" t="s">
        <v>4</v>
      </c>
      <c r="C10" s="269"/>
      <c r="D10" s="269"/>
      <c r="E10" s="269"/>
      <c r="F10" s="269"/>
      <c r="G10" s="269"/>
      <c r="H10" s="28">
        <f>H11</f>
        <v>253000</v>
      </c>
      <c r="I10" s="28">
        <f t="shared" ref="I10:J10" si="3">I11</f>
        <v>258000</v>
      </c>
      <c r="J10" s="28">
        <f t="shared" si="3"/>
        <v>263200</v>
      </c>
      <c r="K10" s="29"/>
    </row>
    <row r="11" spans="1:11" ht="18" customHeight="1" x14ac:dyDescent="0.25">
      <c r="A11" s="30" t="s">
        <v>5</v>
      </c>
      <c r="B11" s="254" t="s">
        <v>6</v>
      </c>
      <c r="C11" s="254"/>
      <c r="D11" s="254"/>
      <c r="E11" s="254"/>
      <c r="F11" s="254"/>
      <c r="G11" s="254"/>
      <c r="H11" s="79">
        <v>253000</v>
      </c>
      <c r="I11" s="71">
        <v>258000</v>
      </c>
      <c r="J11" s="71">
        <v>263200</v>
      </c>
      <c r="K11" s="31"/>
    </row>
    <row r="12" spans="1:11" ht="35.1" customHeight="1" x14ac:dyDescent="0.25">
      <c r="A12" s="138" t="s">
        <v>197</v>
      </c>
      <c r="B12" s="269" t="s">
        <v>7</v>
      </c>
      <c r="C12" s="269"/>
      <c r="D12" s="269"/>
      <c r="E12" s="269"/>
      <c r="F12" s="269"/>
      <c r="G12" s="269"/>
      <c r="H12" s="28">
        <f>SUM(H13:H62)</f>
        <v>1561600</v>
      </c>
      <c r="I12" s="28">
        <f>SUM(I13:I62)</f>
        <v>1592900</v>
      </c>
      <c r="J12" s="28">
        <f>SUM(J13:J62)</f>
        <v>1624700</v>
      </c>
      <c r="K12" s="29"/>
    </row>
    <row r="13" spans="1:11" ht="18" customHeight="1" x14ac:dyDescent="0.25">
      <c r="A13" s="30" t="s">
        <v>8</v>
      </c>
      <c r="B13" s="254" t="s">
        <v>9</v>
      </c>
      <c r="C13" s="254"/>
      <c r="D13" s="254"/>
      <c r="E13" s="254"/>
      <c r="F13" s="254"/>
      <c r="G13" s="254"/>
      <c r="H13" s="79">
        <v>24000</v>
      </c>
      <c r="I13" s="71">
        <v>24500</v>
      </c>
      <c r="J13" s="71">
        <v>24700</v>
      </c>
      <c r="K13" s="31"/>
    </row>
    <row r="14" spans="1:11" ht="18" customHeight="1" x14ac:dyDescent="0.25">
      <c r="A14" s="118">
        <v>32112</v>
      </c>
      <c r="B14" s="242" t="s">
        <v>179</v>
      </c>
      <c r="C14" s="259"/>
      <c r="D14" s="259"/>
      <c r="E14" s="259"/>
      <c r="F14" s="259"/>
      <c r="G14" s="260"/>
      <c r="H14" s="79">
        <v>2000</v>
      </c>
      <c r="I14" s="71">
        <v>2100</v>
      </c>
      <c r="J14" s="71">
        <v>2200</v>
      </c>
      <c r="K14" s="31"/>
    </row>
    <row r="15" spans="1:11" ht="18" customHeight="1" x14ac:dyDescent="0.25">
      <c r="A15" s="30" t="s">
        <v>10</v>
      </c>
      <c r="B15" s="254" t="s">
        <v>11</v>
      </c>
      <c r="C15" s="254"/>
      <c r="D15" s="254"/>
      <c r="E15" s="254"/>
      <c r="F15" s="254"/>
      <c r="G15" s="254"/>
      <c r="H15" s="79">
        <v>10000</v>
      </c>
      <c r="I15" s="71">
        <v>10300</v>
      </c>
      <c r="J15" s="71">
        <v>10500</v>
      </c>
      <c r="K15" s="31"/>
    </row>
    <row r="16" spans="1:11" ht="18" customHeight="1" x14ac:dyDescent="0.25">
      <c r="A16" s="30" t="s">
        <v>12</v>
      </c>
      <c r="B16" s="254" t="s">
        <v>13</v>
      </c>
      <c r="C16" s="254"/>
      <c r="D16" s="254"/>
      <c r="E16" s="254"/>
      <c r="F16" s="254"/>
      <c r="G16" s="254"/>
      <c r="H16" s="79">
        <v>17000</v>
      </c>
      <c r="I16" s="71">
        <v>17300</v>
      </c>
      <c r="J16" s="71">
        <v>17600</v>
      </c>
      <c r="K16" s="31"/>
    </row>
    <row r="17" spans="1:11" ht="18" customHeight="1" x14ac:dyDescent="0.25">
      <c r="A17" s="118">
        <v>32116</v>
      </c>
      <c r="B17" s="242" t="s">
        <v>180</v>
      </c>
      <c r="C17" s="259"/>
      <c r="D17" s="259"/>
      <c r="E17" s="259"/>
      <c r="F17" s="259"/>
      <c r="G17" s="260"/>
      <c r="H17" s="79">
        <v>2000</v>
      </c>
      <c r="I17" s="71">
        <v>2100</v>
      </c>
      <c r="J17" s="71">
        <v>2200</v>
      </c>
      <c r="K17" s="31"/>
    </row>
    <row r="18" spans="1:11" ht="18" customHeight="1" x14ac:dyDescent="0.25">
      <c r="A18" s="30" t="s">
        <v>14</v>
      </c>
      <c r="B18" s="254" t="s">
        <v>15</v>
      </c>
      <c r="C18" s="254"/>
      <c r="D18" s="254"/>
      <c r="E18" s="254"/>
      <c r="F18" s="254"/>
      <c r="G18" s="254"/>
      <c r="H18" s="79">
        <v>5500</v>
      </c>
      <c r="I18" s="71">
        <v>5600</v>
      </c>
      <c r="J18" s="71">
        <v>5800</v>
      </c>
      <c r="K18" s="31"/>
    </row>
    <row r="19" spans="1:11" ht="18" customHeight="1" x14ac:dyDescent="0.25">
      <c r="A19" s="30" t="s">
        <v>16</v>
      </c>
      <c r="B19" s="254" t="s">
        <v>17</v>
      </c>
      <c r="C19" s="254"/>
      <c r="D19" s="254"/>
      <c r="E19" s="254"/>
      <c r="F19" s="254"/>
      <c r="G19" s="254"/>
      <c r="H19" s="79">
        <v>5000</v>
      </c>
      <c r="I19" s="71">
        <v>5100</v>
      </c>
      <c r="J19" s="71">
        <v>5300</v>
      </c>
      <c r="K19" s="31"/>
    </row>
    <row r="20" spans="1:11" ht="18" customHeight="1" x14ac:dyDescent="0.25">
      <c r="A20" s="30" t="s">
        <v>18</v>
      </c>
      <c r="B20" s="254" t="s">
        <v>19</v>
      </c>
      <c r="C20" s="254"/>
      <c r="D20" s="254"/>
      <c r="E20" s="254"/>
      <c r="F20" s="254"/>
      <c r="G20" s="254"/>
      <c r="H20" s="79">
        <v>26000</v>
      </c>
      <c r="I20" s="71">
        <v>26500</v>
      </c>
      <c r="J20" s="71">
        <v>27000</v>
      </c>
      <c r="K20" s="31"/>
    </row>
    <row r="21" spans="1:11" ht="18" customHeight="1" x14ac:dyDescent="0.25">
      <c r="A21" s="30" t="s">
        <v>20</v>
      </c>
      <c r="B21" s="254" t="s">
        <v>21</v>
      </c>
      <c r="C21" s="254"/>
      <c r="D21" s="254"/>
      <c r="E21" s="254"/>
      <c r="F21" s="254"/>
      <c r="G21" s="254"/>
      <c r="H21" s="79">
        <v>8000</v>
      </c>
      <c r="I21" s="71">
        <v>8200</v>
      </c>
      <c r="J21" s="71">
        <v>8500</v>
      </c>
      <c r="K21" s="31"/>
    </row>
    <row r="22" spans="1:11" ht="18" customHeight="1" x14ac:dyDescent="0.25">
      <c r="A22" s="30" t="s">
        <v>22</v>
      </c>
      <c r="B22" s="254" t="s">
        <v>23</v>
      </c>
      <c r="C22" s="254"/>
      <c r="D22" s="254"/>
      <c r="E22" s="254"/>
      <c r="F22" s="254"/>
      <c r="G22" s="254"/>
      <c r="H22" s="79">
        <v>30000</v>
      </c>
      <c r="I22" s="71">
        <v>30600</v>
      </c>
      <c r="J22" s="71">
        <v>31200</v>
      </c>
      <c r="K22" s="31"/>
    </row>
    <row r="23" spans="1:11" ht="18" customHeight="1" x14ac:dyDescent="0.25">
      <c r="A23" s="30" t="s">
        <v>24</v>
      </c>
      <c r="B23" s="254" t="s">
        <v>25</v>
      </c>
      <c r="C23" s="254"/>
      <c r="D23" s="254"/>
      <c r="E23" s="254"/>
      <c r="F23" s="254"/>
      <c r="G23" s="254"/>
      <c r="H23" s="79">
        <v>25000</v>
      </c>
      <c r="I23" s="71">
        <v>25500</v>
      </c>
      <c r="J23" s="71">
        <v>25700</v>
      </c>
      <c r="K23" s="31"/>
    </row>
    <row r="24" spans="1:11" ht="18" customHeight="1" x14ac:dyDescent="0.25">
      <c r="A24" s="30" t="s">
        <v>26</v>
      </c>
      <c r="B24" s="254" t="s">
        <v>27</v>
      </c>
      <c r="C24" s="254"/>
      <c r="D24" s="254"/>
      <c r="E24" s="254"/>
      <c r="F24" s="254"/>
      <c r="G24" s="254"/>
      <c r="H24" s="79">
        <v>25000</v>
      </c>
      <c r="I24" s="71">
        <v>25400</v>
      </c>
      <c r="J24" s="71">
        <v>25700</v>
      </c>
      <c r="K24" s="31"/>
    </row>
    <row r="25" spans="1:11" ht="18" customHeight="1" x14ac:dyDescent="0.25">
      <c r="A25" s="30" t="s">
        <v>28</v>
      </c>
      <c r="B25" s="254" t="s">
        <v>29</v>
      </c>
      <c r="C25" s="254"/>
      <c r="D25" s="254"/>
      <c r="E25" s="254"/>
      <c r="F25" s="254"/>
      <c r="G25" s="254"/>
      <c r="H25" s="79">
        <v>85000</v>
      </c>
      <c r="I25" s="71">
        <v>86100</v>
      </c>
      <c r="J25" s="71">
        <v>87200</v>
      </c>
      <c r="K25" s="31"/>
    </row>
    <row r="26" spans="1:11" ht="18" customHeight="1" x14ac:dyDescent="0.25">
      <c r="A26" s="30" t="s">
        <v>30</v>
      </c>
      <c r="B26" s="254" t="s">
        <v>31</v>
      </c>
      <c r="C26" s="254"/>
      <c r="D26" s="254"/>
      <c r="E26" s="254"/>
      <c r="F26" s="254"/>
      <c r="G26" s="254"/>
      <c r="H26" s="79">
        <v>200000</v>
      </c>
      <c r="I26" s="71">
        <v>204000</v>
      </c>
      <c r="J26" s="71">
        <v>208000</v>
      </c>
      <c r="K26" s="31"/>
    </row>
    <row r="27" spans="1:11" ht="18" customHeight="1" x14ac:dyDescent="0.25">
      <c r="A27" s="30" t="s">
        <v>32</v>
      </c>
      <c r="B27" s="254" t="s">
        <v>33</v>
      </c>
      <c r="C27" s="254"/>
      <c r="D27" s="254"/>
      <c r="E27" s="254"/>
      <c r="F27" s="254"/>
      <c r="G27" s="254"/>
      <c r="H27" s="79">
        <v>3000</v>
      </c>
      <c r="I27" s="71">
        <v>3100</v>
      </c>
      <c r="J27" s="71">
        <v>3200</v>
      </c>
      <c r="K27" s="31"/>
    </row>
    <row r="28" spans="1:11" ht="18" customHeight="1" x14ac:dyDescent="0.25">
      <c r="A28" s="30" t="s">
        <v>34</v>
      </c>
      <c r="B28" s="254" t="s">
        <v>35</v>
      </c>
      <c r="C28" s="254"/>
      <c r="D28" s="254"/>
      <c r="E28" s="254"/>
      <c r="F28" s="254"/>
      <c r="G28" s="254"/>
      <c r="H28" s="79">
        <v>25000</v>
      </c>
      <c r="I28" s="71">
        <v>25400</v>
      </c>
      <c r="J28" s="71">
        <v>25700</v>
      </c>
      <c r="K28" s="31"/>
    </row>
    <row r="29" spans="1:11" ht="25.5" customHeight="1" x14ac:dyDescent="0.25">
      <c r="A29" s="30" t="s">
        <v>36</v>
      </c>
      <c r="B29" s="292" t="s">
        <v>37</v>
      </c>
      <c r="C29" s="292"/>
      <c r="D29" s="292"/>
      <c r="E29" s="292"/>
      <c r="F29" s="292"/>
      <c r="G29" s="292"/>
      <c r="H29" s="79">
        <v>20000</v>
      </c>
      <c r="I29" s="71">
        <v>20400</v>
      </c>
      <c r="J29" s="71">
        <v>20800</v>
      </c>
      <c r="K29" s="31"/>
    </row>
    <row r="30" spans="1:11" ht="24" customHeight="1" x14ac:dyDescent="0.25">
      <c r="A30" s="30" t="s">
        <v>38</v>
      </c>
      <c r="B30" s="291" t="s">
        <v>39</v>
      </c>
      <c r="C30" s="291"/>
      <c r="D30" s="291"/>
      <c r="E30" s="291"/>
      <c r="F30" s="291"/>
      <c r="G30" s="291"/>
      <c r="H30" s="79">
        <v>20000</v>
      </c>
      <c r="I30" s="71">
        <v>20400</v>
      </c>
      <c r="J30" s="71">
        <v>20800</v>
      </c>
      <c r="K30" s="31"/>
    </row>
    <row r="31" spans="1:11" ht="18" customHeight="1" x14ac:dyDescent="0.25">
      <c r="A31" s="30" t="s">
        <v>40</v>
      </c>
      <c r="B31" s="254" t="s">
        <v>41</v>
      </c>
      <c r="C31" s="254"/>
      <c r="D31" s="254"/>
      <c r="E31" s="254"/>
      <c r="F31" s="254"/>
      <c r="G31" s="254"/>
      <c r="H31" s="79">
        <v>10000</v>
      </c>
      <c r="I31" s="71">
        <v>10200</v>
      </c>
      <c r="J31" s="71">
        <v>10400</v>
      </c>
      <c r="K31" s="31"/>
    </row>
    <row r="32" spans="1:11" ht="18" customHeight="1" x14ac:dyDescent="0.25">
      <c r="A32" s="30" t="s">
        <v>42</v>
      </c>
      <c r="B32" s="254" t="s">
        <v>43</v>
      </c>
      <c r="C32" s="254"/>
      <c r="D32" s="254"/>
      <c r="E32" s="254"/>
      <c r="F32" s="254"/>
      <c r="G32" s="254"/>
      <c r="H32" s="79">
        <v>20000</v>
      </c>
      <c r="I32" s="71">
        <v>20400</v>
      </c>
      <c r="J32" s="71">
        <v>20800</v>
      </c>
      <c r="K32" s="31"/>
    </row>
    <row r="33" spans="1:11" ht="18" customHeight="1" x14ac:dyDescent="0.25">
      <c r="A33" s="30" t="s">
        <v>44</v>
      </c>
      <c r="B33" s="254" t="s">
        <v>45</v>
      </c>
      <c r="C33" s="254"/>
      <c r="D33" s="254"/>
      <c r="E33" s="254"/>
      <c r="F33" s="254"/>
      <c r="G33" s="254"/>
      <c r="H33" s="79">
        <v>3000</v>
      </c>
      <c r="I33" s="71">
        <v>3100</v>
      </c>
      <c r="J33" s="71">
        <v>3200</v>
      </c>
      <c r="K33" s="31"/>
    </row>
    <row r="34" spans="1:11" ht="18" customHeight="1" x14ac:dyDescent="0.25">
      <c r="A34" s="30" t="s">
        <v>46</v>
      </c>
      <c r="B34" s="254" t="s">
        <v>47</v>
      </c>
      <c r="C34" s="254"/>
      <c r="D34" s="254"/>
      <c r="E34" s="254"/>
      <c r="F34" s="254"/>
      <c r="G34" s="254"/>
      <c r="H34" s="79">
        <v>26000</v>
      </c>
      <c r="I34" s="71">
        <v>26500</v>
      </c>
      <c r="J34" s="71">
        <v>27000</v>
      </c>
      <c r="K34" s="31"/>
    </row>
    <row r="35" spans="1:11" ht="18" customHeight="1" x14ac:dyDescent="0.25">
      <c r="A35" s="30" t="s">
        <v>48</v>
      </c>
      <c r="B35" s="254" t="s">
        <v>49</v>
      </c>
      <c r="C35" s="254"/>
      <c r="D35" s="254"/>
      <c r="E35" s="254"/>
      <c r="F35" s="254"/>
      <c r="G35" s="254"/>
      <c r="H35" s="79">
        <v>6500</v>
      </c>
      <c r="I35" s="71">
        <v>6600</v>
      </c>
      <c r="J35" s="71">
        <v>6800</v>
      </c>
      <c r="K35" s="31"/>
    </row>
    <row r="36" spans="1:11" ht="18" customHeight="1" x14ac:dyDescent="0.25">
      <c r="A36" s="30" t="s">
        <v>5</v>
      </c>
      <c r="B36" s="254" t="s">
        <v>6</v>
      </c>
      <c r="C36" s="254"/>
      <c r="D36" s="254"/>
      <c r="E36" s="254"/>
      <c r="F36" s="254"/>
      <c r="G36" s="254"/>
      <c r="H36" s="79">
        <v>417000</v>
      </c>
      <c r="I36" s="71">
        <v>425300</v>
      </c>
      <c r="J36" s="71">
        <v>433800</v>
      </c>
      <c r="K36" s="31"/>
    </row>
    <row r="37" spans="1:11" ht="18" customHeight="1" x14ac:dyDescent="0.25">
      <c r="A37" s="30" t="s">
        <v>50</v>
      </c>
      <c r="B37" s="254" t="s">
        <v>51</v>
      </c>
      <c r="C37" s="254"/>
      <c r="D37" s="254"/>
      <c r="E37" s="254"/>
      <c r="F37" s="254"/>
      <c r="G37" s="254"/>
      <c r="H37" s="79">
        <v>35000</v>
      </c>
      <c r="I37" s="71">
        <v>35700</v>
      </c>
      <c r="J37" s="71">
        <v>36100</v>
      </c>
      <c r="K37" s="31"/>
    </row>
    <row r="38" spans="1:11" ht="18" customHeight="1" x14ac:dyDescent="0.25">
      <c r="A38" s="30" t="s">
        <v>52</v>
      </c>
      <c r="B38" s="254" t="s">
        <v>53</v>
      </c>
      <c r="C38" s="254"/>
      <c r="D38" s="254"/>
      <c r="E38" s="254"/>
      <c r="F38" s="254"/>
      <c r="G38" s="254"/>
      <c r="H38" s="79">
        <v>60000</v>
      </c>
      <c r="I38" s="71">
        <v>61100</v>
      </c>
      <c r="J38" s="71">
        <v>63300</v>
      </c>
      <c r="K38" s="31"/>
    </row>
    <row r="39" spans="1:11" ht="18" customHeight="1" x14ac:dyDescent="0.25">
      <c r="A39" s="30" t="s">
        <v>54</v>
      </c>
      <c r="B39" s="254" t="s">
        <v>55</v>
      </c>
      <c r="C39" s="254"/>
      <c r="D39" s="254"/>
      <c r="E39" s="254"/>
      <c r="F39" s="254"/>
      <c r="G39" s="254"/>
      <c r="H39" s="79">
        <v>15000</v>
      </c>
      <c r="I39" s="71">
        <v>15300</v>
      </c>
      <c r="J39" s="71">
        <v>15600</v>
      </c>
      <c r="K39" s="31"/>
    </row>
    <row r="40" spans="1:11" ht="18" customHeight="1" x14ac:dyDescent="0.25">
      <c r="A40" s="30" t="s">
        <v>56</v>
      </c>
      <c r="B40" s="254" t="s">
        <v>57</v>
      </c>
      <c r="C40" s="254"/>
      <c r="D40" s="254"/>
      <c r="E40" s="254"/>
      <c r="F40" s="254"/>
      <c r="G40" s="254"/>
      <c r="H40" s="79">
        <v>22000</v>
      </c>
      <c r="I40" s="71">
        <v>22400</v>
      </c>
      <c r="J40" s="71">
        <v>22800</v>
      </c>
      <c r="K40" s="31"/>
    </row>
    <row r="41" spans="1:11" ht="18" customHeight="1" x14ac:dyDescent="0.25">
      <c r="A41" s="30" t="s">
        <v>58</v>
      </c>
      <c r="B41" s="254" t="s">
        <v>59</v>
      </c>
      <c r="C41" s="254"/>
      <c r="D41" s="254"/>
      <c r="E41" s="254"/>
      <c r="F41" s="254"/>
      <c r="G41" s="254"/>
      <c r="H41" s="79">
        <v>8000</v>
      </c>
      <c r="I41" s="71">
        <f t="shared" ref="I41" si="4">H41*2.5%+H41</f>
        <v>8200</v>
      </c>
      <c r="J41" s="71">
        <v>8400</v>
      </c>
      <c r="K41" s="31"/>
    </row>
    <row r="42" spans="1:11" ht="18" customHeight="1" x14ac:dyDescent="0.25">
      <c r="A42" s="30" t="s">
        <v>60</v>
      </c>
      <c r="B42" s="254" t="s">
        <v>61</v>
      </c>
      <c r="C42" s="254"/>
      <c r="D42" s="254"/>
      <c r="E42" s="254"/>
      <c r="F42" s="254"/>
      <c r="G42" s="254"/>
      <c r="H42" s="79">
        <v>5500</v>
      </c>
      <c r="I42" s="71">
        <v>5600</v>
      </c>
      <c r="J42" s="71">
        <v>5700</v>
      </c>
      <c r="K42" s="31"/>
    </row>
    <row r="43" spans="1:11" ht="18" customHeight="1" x14ac:dyDescent="0.25">
      <c r="A43" s="30" t="s">
        <v>62</v>
      </c>
      <c r="B43" s="254" t="s">
        <v>63</v>
      </c>
      <c r="C43" s="254"/>
      <c r="D43" s="254"/>
      <c r="E43" s="254"/>
      <c r="F43" s="254"/>
      <c r="G43" s="254"/>
      <c r="H43" s="79">
        <v>7300</v>
      </c>
      <c r="I43" s="71">
        <v>7500</v>
      </c>
      <c r="J43" s="71">
        <v>7700</v>
      </c>
      <c r="K43" s="31"/>
    </row>
    <row r="44" spans="1:11" ht="18" customHeight="1" x14ac:dyDescent="0.25">
      <c r="A44" s="30" t="s">
        <v>64</v>
      </c>
      <c r="B44" s="254" t="s">
        <v>65</v>
      </c>
      <c r="C44" s="254"/>
      <c r="D44" s="254"/>
      <c r="E44" s="254"/>
      <c r="F44" s="254"/>
      <c r="G44" s="254"/>
      <c r="H44" s="79">
        <v>3000</v>
      </c>
      <c r="I44" s="71">
        <v>3100</v>
      </c>
      <c r="J44" s="71">
        <v>3200</v>
      </c>
      <c r="K44" s="31"/>
    </row>
    <row r="45" spans="1:11" ht="18" customHeight="1" x14ac:dyDescent="0.25">
      <c r="A45" s="30" t="s">
        <v>66</v>
      </c>
      <c r="B45" s="254" t="s">
        <v>67</v>
      </c>
      <c r="C45" s="254"/>
      <c r="D45" s="254"/>
      <c r="E45" s="254"/>
      <c r="F45" s="254"/>
      <c r="G45" s="254"/>
      <c r="H45" s="79">
        <v>19500</v>
      </c>
      <c r="I45" s="71">
        <v>20000</v>
      </c>
      <c r="J45" s="71">
        <v>20400</v>
      </c>
      <c r="K45" s="31"/>
    </row>
    <row r="46" spans="1:11" ht="18" customHeight="1" x14ac:dyDescent="0.25">
      <c r="A46" s="30" t="s">
        <v>68</v>
      </c>
      <c r="B46" s="254" t="s">
        <v>69</v>
      </c>
      <c r="C46" s="254"/>
      <c r="D46" s="254"/>
      <c r="E46" s="254"/>
      <c r="F46" s="254"/>
      <c r="G46" s="254"/>
      <c r="H46" s="79">
        <v>15000</v>
      </c>
      <c r="I46" s="71">
        <v>15300</v>
      </c>
      <c r="J46" s="71">
        <v>15600</v>
      </c>
      <c r="K46" s="31"/>
    </row>
    <row r="47" spans="1:11" ht="18" customHeight="1" x14ac:dyDescent="0.25">
      <c r="A47" s="30" t="s">
        <v>70</v>
      </c>
      <c r="B47" s="254" t="s">
        <v>71</v>
      </c>
      <c r="C47" s="254"/>
      <c r="D47" s="254"/>
      <c r="E47" s="254"/>
      <c r="F47" s="254"/>
      <c r="G47" s="254"/>
      <c r="H47" s="79">
        <v>11000</v>
      </c>
      <c r="I47" s="71">
        <v>11400</v>
      </c>
      <c r="J47" s="71">
        <v>11600</v>
      </c>
      <c r="K47" s="31"/>
    </row>
    <row r="48" spans="1:11" ht="18" customHeight="1" x14ac:dyDescent="0.25">
      <c r="A48" s="30" t="s">
        <v>72</v>
      </c>
      <c r="B48" s="254" t="s">
        <v>73</v>
      </c>
      <c r="C48" s="254"/>
      <c r="D48" s="254"/>
      <c r="E48" s="254"/>
      <c r="F48" s="254"/>
      <c r="G48" s="254"/>
      <c r="H48" s="79">
        <v>4000</v>
      </c>
      <c r="I48" s="71">
        <v>4100</v>
      </c>
      <c r="J48" s="71">
        <v>4200</v>
      </c>
      <c r="K48" s="31"/>
    </row>
    <row r="49" spans="1:11" ht="18" customHeight="1" x14ac:dyDescent="0.25">
      <c r="A49" s="174">
        <v>32373</v>
      </c>
      <c r="B49" s="242" t="s">
        <v>234</v>
      </c>
      <c r="C49" s="259"/>
      <c r="D49" s="259"/>
      <c r="E49" s="259"/>
      <c r="F49" s="259"/>
      <c r="G49" s="260"/>
      <c r="H49" s="79">
        <v>2000</v>
      </c>
      <c r="I49" s="71">
        <v>2100</v>
      </c>
      <c r="J49" s="71">
        <v>2200</v>
      </c>
      <c r="K49" s="31"/>
    </row>
    <row r="50" spans="1:11" ht="18" customHeight="1" x14ac:dyDescent="0.25">
      <c r="A50" s="30" t="s">
        <v>74</v>
      </c>
      <c r="B50" s="254" t="s">
        <v>75</v>
      </c>
      <c r="C50" s="254"/>
      <c r="D50" s="254"/>
      <c r="E50" s="254"/>
      <c r="F50" s="254"/>
      <c r="G50" s="254"/>
      <c r="H50" s="79">
        <v>6000</v>
      </c>
      <c r="I50" s="71">
        <v>6200</v>
      </c>
      <c r="J50" s="71">
        <v>6400</v>
      </c>
      <c r="K50" s="31"/>
    </row>
    <row r="51" spans="1:11" ht="18" customHeight="1" x14ac:dyDescent="0.25">
      <c r="A51" s="30" t="s">
        <v>76</v>
      </c>
      <c r="B51" s="254" t="s">
        <v>77</v>
      </c>
      <c r="C51" s="254"/>
      <c r="D51" s="254"/>
      <c r="E51" s="254"/>
      <c r="F51" s="254"/>
      <c r="G51" s="254"/>
      <c r="H51" s="79">
        <v>2000</v>
      </c>
      <c r="I51" s="71">
        <v>2100</v>
      </c>
      <c r="J51" s="71">
        <v>2200</v>
      </c>
      <c r="K51" s="31"/>
    </row>
    <row r="52" spans="1:11" ht="18" customHeight="1" x14ac:dyDescent="0.25">
      <c r="A52" s="30" t="s">
        <v>78</v>
      </c>
      <c r="B52" s="254" t="s">
        <v>79</v>
      </c>
      <c r="C52" s="254"/>
      <c r="D52" s="254"/>
      <c r="E52" s="254"/>
      <c r="F52" s="254"/>
      <c r="G52" s="254"/>
      <c r="H52" s="79">
        <v>4000</v>
      </c>
      <c r="I52" s="71">
        <v>4100</v>
      </c>
      <c r="J52" s="71">
        <v>4200</v>
      </c>
      <c r="K52" s="31"/>
    </row>
    <row r="53" spans="1:11" ht="18" customHeight="1" x14ac:dyDescent="0.25">
      <c r="A53" s="30" t="s">
        <v>80</v>
      </c>
      <c r="B53" s="254" t="s">
        <v>81</v>
      </c>
      <c r="C53" s="254"/>
      <c r="D53" s="254"/>
      <c r="E53" s="254"/>
      <c r="F53" s="254"/>
      <c r="G53" s="254"/>
      <c r="H53" s="79">
        <v>25000</v>
      </c>
      <c r="I53" s="71">
        <v>25400</v>
      </c>
      <c r="J53" s="71">
        <v>26000</v>
      </c>
      <c r="K53" s="31"/>
    </row>
    <row r="54" spans="1:11" ht="18" customHeight="1" x14ac:dyDescent="0.25">
      <c r="A54" s="30" t="s">
        <v>82</v>
      </c>
      <c r="B54" s="254" t="s">
        <v>83</v>
      </c>
      <c r="C54" s="254"/>
      <c r="D54" s="254"/>
      <c r="E54" s="254"/>
      <c r="F54" s="254"/>
      <c r="G54" s="254"/>
      <c r="H54" s="79">
        <v>5600</v>
      </c>
      <c r="I54" s="71">
        <v>5700</v>
      </c>
      <c r="J54" s="71">
        <v>5800</v>
      </c>
      <c r="K54" s="31"/>
    </row>
    <row r="55" spans="1:11" ht="18" customHeight="1" x14ac:dyDescent="0.25">
      <c r="A55" s="30" t="s">
        <v>84</v>
      </c>
      <c r="B55" s="254" t="s">
        <v>85</v>
      </c>
      <c r="C55" s="254"/>
      <c r="D55" s="254"/>
      <c r="E55" s="254"/>
      <c r="F55" s="254"/>
      <c r="G55" s="254"/>
      <c r="H55" s="79">
        <v>1600</v>
      </c>
      <c r="I55" s="71">
        <v>1600</v>
      </c>
      <c r="J55" s="71">
        <v>1600</v>
      </c>
      <c r="K55" s="31"/>
    </row>
    <row r="56" spans="1:11" ht="18" customHeight="1" x14ac:dyDescent="0.25">
      <c r="A56" s="118">
        <v>32991</v>
      </c>
      <c r="B56" s="242" t="s">
        <v>181</v>
      </c>
      <c r="C56" s="259"/>
      <c r="D56" s="259"/>
      <c r="E56" s="259"/>
      <c r="F56" s="259"/>
      <c r="G56" s="260"/>
      <c r="H56" s="79">
        <v>3000</v>
      </c>
      <c r="I56" s="71">
        <v>3100</v>
      </c>
      <c r="J56" s="71">
        <v>3200</v>
      </c>
      <c r="K56" s="31"/>
    </row>
    <row r="57" spans="1:11" ht="18" customHeight="1" x14ac:dyDescent="0.25">
      <c r="A57" s="30" t="s">
        <v>86</v>
      </c>
      <c r="B57" s="254" t="s">
        <v>87</v>
      </c>
      <c r="C57" s="254"/>
      <c r="D57" s="254"/>
      <c r="E57" s="254"/>
      <c r="F57" s="254"/>
      <c r="G57" s="254"/>
      <c r="H57" s="79">
        <v>2000</v>
      </c>
      <c r="I57" s="71">
        <v>2100</v>
      </c>
      <c r="J57" s="71">
        <v>2200</v>
      </c>
      <c r="K57" s="31"/>
    </row>
    <row r="58" spans="1:11" ht="18" customHeight="1" x14ac:dyDescent="0.25">
      <c r="A58" s="30" t="s">
        <v>88</v>
      </c>
      <c r="B58" s="254" t="s">
        <v>89</v>
      </c>
      <c r="C58" s="254"/>
      <c r="D58" s="254"/>
      <c r="E58" s="254"/>
      <c r="F58" s="254"/>
      <c r="G58" s="254"/>
      <c r="H58" s="79">
        <v>6000</v>
      </c>
      <c r="I58" s="71">
        <v>6200</v>
      </c>
      <c r="J58" s="71">
        <v>6400</v>
      </c>
      <c r="K58" s="31"/>
    </row>
    <row r="59" spans="1:11" ht="18" customHeight="1" x14ac:dyDescent="0.25">
      <c r="A59" s="30" t="s">
        <v>90</v>
      </c>
      <c r="B59" s="254" t="s">
        <v>91</v>
      </c>
      <c r="C59" s="254"/>
      <c r="D59" s="254"/>
      <c r="E59" s="254"/>
      <c r="F59" s="254"/>
      <c r="G59" s="254"/>
      <c r="H59" s="79">
        <v>500</v>
      </c>
      <c r="I59" s="71">
        <v>600</v>
      </c>
      <c r="J59" s="71">
        <v>700</v>
      </c>
      <c r="K59" s="31"/>
    </row>
    <row r="60" spans="1:11" ht="18" customHeight="1" x14ac:dyDescent="0.25">
      <c r="A60" s="30" t="s">
        <v>92</v>
      </c>
      <c r="B60" s="254" t="s">
        <v>93</v>
      </c>
      <c r="C60" s="254"/>
      <c r="D60" s="254"/>
      <c r="E60" s="254"/>
      <c r="F60" s="254"/>
      <c r="G60" s="254"/>
      <c r="H60" s="79">
        <v>50000</v>
      </c>
      <c r="I60" s="71">
        <v>51000</v>
      </c>
      <c r="J60" s="71">
        <v>52000</v>
      </c>
      <c r="K60" s="31"/>
    </row>
    <row r="61" spans="1:11" ht="18" customHeight="1" x14ac:dyDescent="0.25">
      <c r="A61" s="120">
        <v>42273</v>
      </c>
      <c r="B61" s="242" t="s">
        <v>183</v>
      </c>
      <c r="C61" s="259"/>
      <c r="D61" s="259"/>
      <c r="E61" s="259"/>
      <c r="F61" s="259"/>
      <c r="G61" s="260"/>
      <c r="H61" s="79">
        <v>33600</v>
      </c>
      <c r="I61" s="71">
        <v>34300</v>
      </c>
      <c r="J61" s="71">
        <v>34900</v>
      </c>
      <c r="K61" s="31"/>
    </row>
    <row r="62" spans="1:11" ht="18" customHeight="1" x14ac:dyDescent="0.25">
      <c r="A62" s="30" t="s">
        <v>94</v>
      </c>
      <c r="B62" s="254" t="s">
        <v>95</v>
      </c>
      <c r="C62" s="254"/>
      <c r="D62" s="254"/>
      <c r="E62" s="254"/>
      <c r="F62" s="254"/>
      <c r="G62" s="254"/>
      <c r="H62" s="79">
        <v>200000</v>
      </c>
      <c r="I62" s="71">
        <v>204000</v>
      </c>
      <c r="J62" s="71">
        <v>208200</v>
      </c>
      <c r="K62" s="31"/>
    </row>
    <row r="63" spans="1:11" ht="18" customHeight="1" x14ac:dyDescent="0.25">
      <c r="A63" s="25" t="s">
        <v>2</v>
      </c>
      <c r="B63" s="283" t="s">
        <v>190</v>
      </c>
      <c r="C63" s="284"/>
      <c r="D63" s="284"/>
      <c r="E63" s="284"/>
      <c r="F63" s="284"/>
      <c r="G63" s="284"/>
      <c r="H63" s="26">
        <f>H64+H69+H79+H84+H95+H101</f>
        <v>557000</v>
      </c>
      <c r="I63" s="172">
        <f>I64+I69+I79+I84+I95+I101</f>
        <v>559900</v>
      </c>
      <c r="J63" s="26">
        <f>J64+J69+J79+J84+J95+J101</f>
        <v>564100</v>
      </c>
      <c r="K63" s="32"/>
    </row>
    <row r="64" spans="1:11" ht="18" customHeight="1" x14ac:dyDescent="0.25">
      <c r="A64" s="138" t="s">
        <v>197</v>
      </c>
      <c r="B64" s="269" t="s">
        <v>4</v>
      </c>
      <c r="C64" s="269"/>
      <c r="D64" s="269"/>
      <c r="E64" s="269"/>
      <c r="F64" s="269"/>
      <c r="G64" s="269"/>
      <c r="H64" s="28">
        <f>SUM(H65:H68)</f>
        <v>10000</v>
      </c>
      <c r="I64" s="69">
        <f>I65+I66+I67+I68</f>
        <v>10000</v>
      </c>
      <c r="J64" s="28">
        <f>SUM(J65:J68)</f>
        <v>11000</v>
      </c>
      <c r="K64" s="29"/>
    </row>
    <row r="65" spans="1:11" ht="18" customHeight="1" x14ac:dyDescent="0.25">
      <c r="A65" s="30" t="s">
        <v>96</v>
      </c>
      <c r="B65" s="254" t="s">
        <v>152</v>
      </c>
      <c r="C65" s="254"/>
      <c r="D65" s="254"/>
      <c r="E65" s="254"/>
      <c r="F65" s="254"/>
      <c r="G65" s="254"/>
      <c r="H65" s="79">
        <v>6700</v>
      </c>
      <c r="I65" s="71">
        <v>6700</v>
      </c>
      <c r="J65" s="71">
        <v>7400</v>
      </c>
      <c r="K65" s="33"/>
    </row>
    <row r="66" spans="1:11" ht="18" customHeight="1" x14ac:dyDescent="0.25">
      <c r="A66" s="30" t="s">
        <v>5</v>
      </c>
      <c r="B66" s="254" t="s">
        <v>6</v>
      </c>
      <c r="C66" s="254"/>
      <c r="D66" s="254"/>
      <c r="E66" s="254"/>
      <c r="F66" s="254"/>
      <c r="G66" s="254"/>
      <c r="H66" s="79">
        <v>1000</v>
      </c>
      <c r="I66" s="71">
        <v>1000</v>
      </c>
      <c r="J66" s="71">
        <v>1100</v>
      </c>
      <c r="K66" s="31"/>
    </row>
    <row r="67" spans="1:11" ht="18" customHeight="1" x14ac:dyDescent="0.25">
      <c r="A67" s="30" t="s">
        <v>72</v>
      </c>
      <c r="B67" s="254" t="s">
        <v>73</v>
      </c>
      <c r="C67" s="254"/>
      <c r="D67" s="254"/>
      <c r="E67" s="254"/>
      <c r="F67" s="254"/>
      <c r="G67" s="254"/>
      <c r="H67" s="79">
        <v>1300</v>
      </c>
      <c r="I67" s="71">
        <v>1300</v>
      </c>
      <c r="J67" s="71">
        <v>1400</v>
      </c>
      <c r="K67" s="31"/>
    </row>
    <row r="68" spans="1:11" ht="18" customHeight="1" x14ac:dyDescent="0.25">
      <c r="A68" s="30">
        <v>32219</v>
      </c>
      <c r="B68" s="258" t="s">
        <v>148</v>
      </c>
      <c r="C68" s="259"/>
      <c r="D68" s="259"/>
      <c r="E68" s="259"/>
      <c r="F68" s="259"/>
      <c r="G68" s="260"/>
      <c r="H68" s="79">
        <v>1000</v>
      </c>
      <c r="I68" s="71">
        <v>1000</v>
      </c>
      <c r="J68" s="71">
        <v>1100</v>
      </c>
      <c r="K68" s="33"/>
    </row>
    <row r="69" spans="1:11" ht="18" customHeight="1" x14ac:dyDescent="0.25">
      <c r="A69" s="138" t="s">
        <v>197</v>
      </c>
      <c r="B69" s="269" t="s">
        <v>98</v>
      </c>
      <c r="C69" s="269"/>
      <c r="D69" s="269"/>
      <c r="E69" s="269"/>
      <c r="F69" s="269"/>
      <c r="G69" s="269"/>
      <c r="H69" s="28">
        <f>SUM(H70:H78)</f>
        <v>17000</v>
      </c>
      <c r="I69" s="69">
        <f>SUM(I70:I78)</f>
        <v>17100</v>
      </c>
      <c r="J69" s="28">
        <f>SUM(J70:J78)</f>
        <v>17700</v>
      </c>
      <c r="K69" s="29"/>
    </row>
    <row r="70" spans="1:11" ht="18" customHeight="1" x14ac:dyDescent="0.25">
      <c r="A70" s="171">
        <v>32111</v>
      </c>
      <c r="B70" s="271" t="s">
        <v>9</v>
      </c>
      <c r="C70" s="309"/>
      <c r="D70" s="309"/>
      <c r="E70" s="309"/>
      <c r="F70" s="309"/>
      <c r="G70" s="310"/>
      <c r="H70" s="71">
        <v>1000</v>
      </c>
      <c r="I70" s="71">
        <v>1000</v>
      </c>
      <c r="J70" s="71">
        <v>1000</v>
      </c>
      <c r="K70" s="40"/>
    </row>
    <row r="71" spans="1:11" ht="18" customHeight="1" x14ac:dyDescent="0.25">
      <c r="A71" s="34">
        <v>32113</v>
      </c>
      <c r="B71" s="35" t="s">
        <v>11</v>
      </c>
      <c r="C71" s="36"/>
      <c r="D71" s="36"/>
      <c r="E71" s="36"/>
      <c r="F71" s="36"/>
      <c r="G71" s="37"/>
      <c r="H71" s="71">
        <v>1000</v>
      </c>
      <c r="I71" s="71">
        <v>1000</v>
      </c>
      <c r="J71" s="71">
        <v>1000</v>
      </c>
      <c r="K71" s="38"/>
    </row>
    <row r="72" spans="1:11" ht="18" customHeight="1" x14ac:dyDescent="0.25">
      <c r="A72" s="34">
        <v>32121</v>
      </c>
      <c r="B72" s="35" t="s">
        <v>153</v>
      </c>
      <c r="C72" s="36"/>
      <c r="D72" s="36"/>
      <c r="E72" s="36"/>
      <c r="F72" s="36"/>
      <c r="G72" s="37"/>
      <c r="H72" s="71">
        <v>2000</v>
      </c>
      <c r="I72" s="71">
        <v>2000</v>
      </c>
      <c r="J72" s="71">
        <v>2100</v>
      </c>
      <c r="K72" s="39"/>
    </row>
    <row r="73" spans="1:11" ht="18" customHeight="1" x14ac:dyDescent="0.25">
      <c r="A73" s="34">
        <v>32131</v>
      </c>
      <c r="B73" s="280" t="s">
        <v>15</v>
      </c>
      <c r="C73" s="305"/>
      <c r="D73" s="305"/>
      <c r="E73" s="305"/>
      <c r="F73" s="305"/>
      <c r="G73" s="306"/>
      <c r="H73" s="71">
        <v>2000</v>
      </c>
      <c r="I73" s="71">
        <v>2000</v>
      </c>
      <c r="J73" s="71">
        <v>2100</v>
      </c>
      <c r="K73" s="40"/>
    </row>
    <row r="74" spans="1:11" ht="18" customHeight="1" x14ac:dyDescent="0.25">
      <c r="A74" s="34">
        <v>32219</v>
      </c>
      <c r="B74" s="35" t="s">
        <v>148</v>
      </c>
      <c r="C74" s="41"/>
      <c r="D74" s="41"/>
      <c r="E74" s="41"/>
      <c r="F74" s="41"/>
      <c r="G74" s="42"/>
      <c r="H74" s="71">
        <v>2000</v>
      </c>
      <c r="I74" s="71">
        <v>2000</v>
      </c>
      <c r="J74" s="71">
        <v>2100</v>
      </c>
      <c r="K74" s="43"/>
    </row>
    <row r="75" spans="1:11" ht="18" customHeight="1" x14ac:dyDescent="0.25">
      <c r="A75" s="34">
        <v>32224</v>
      </c>
      <c r="B75" s="35" t="s">
        <v>97</v>
      </c>
      <c r="C75" s="41"/>
      <c r="D75" s="41"/>
      <c r="E75" s="41"/>
      <c r="F75" s="41"/>
      <c r="G75" s="42"/>
      <c r="H75" s="71">
        <v>4000</v>
      </c>
      <c r="I75" s="71">
        <v>4100</v>
      </c>
      <c r="J75" s="71">
        <v>4200</v>
      </c>
      <c r="K75" s="43"/>
    </row>
    <row r="76" spans="1:11" ht="18" customHeight="1" x14ac:dyDescent="0.25">
      <c r="A76" s="34">
        <v>32319</v>
      </c>
      <c r="B76" s="35" t="s">
        <v>6</v>
      </c>
      <c r="C76" s="44"/>
      <c r="D76" s="44"/>
      <c r="E76" s="44"/>
      <c r="F76" s="44"/>
      <c r="G76" s="45"/>
      <c r="H76" s="71">
        <v>2000</v>
      </c>
      <c r="I76" s="71">
        <v>2000</v>
      </c>
      <c r="J76" s="71">
        <v>2100</v>
      </c>
      <c r="K76" s="40"/>
    </row>
    <row r="77" spans="1:11" ht="18" customHeight="1" x14ac:dyDescent="0.25">
      <c r="A77" s="34">
        <v>32329</v>
      </c>
      <c r="B77" s="35" t="s">
        <v>55</v>
      </c>
      <c r="C77" s="44"/>
      <c r="D77" s="44"/>
      <c r="E77" s="44"/>
      <c r="F77" s="44"/>
      <c r="G77" s="45"/>
      <c r="H77" s="71">
        <v>1000</v>
      </c>
      <c r="I77" s="71">
        <v>1000</v>
      </c>
      <c r="J77" s="71">
        <v>1000</v>
      </c>
      <c r="K77" s="40"/>
    </row>
    <row r="78" spans="1:11" ht="18" customHeight="1" x14ac:dyDescent="0.25">
      <c r="A78" s="30" t="s">
        <v>86</v>
      </c>
      <c r="B78" s="254" t="s">
        <v>87</v>
      </c>
      <c r="C78" s="254"/>
      <c r="D78" s="254"/>
      <c r="E78" s="254"/>
      <c r="F78" s="254"/>
      <c r="G78" s="254"/>
      <c r="H78" s="79">
        <v>2000</v>
      </c>
      <c r="I78" s="71">
        <v>2000</v>
      </c>
      <c r="J78" s="71">
        <v>2100</v>
      </c>
      <c r="K78" s="31"/>
    </row>
    <row r="79" spans="1:11" ht="35.1" customHeight="1" x14ac:dyDescent="0.25">
      <c r="A79" s="138" t="s">
        <v>197</v>
      </c>
      <c r="B79" s="269" t="s">
        <v>99</v>
      </c>
      <c r="C79" s="269"/>
      <c r="D79" s="269"/>
      <c r="E79" s="269"/>
      <c r="F79" s="269"/>
      <c r="G79" s="269"/>
      <c r="H79" s="28">
        <f>SUM(H80:H83)</f>
        <v>455000</v>
      </c>
      <c r="I79" s="69">
        <f>I80+I81+I82+I83</f>
        <v>456400</v>
      </c>
      <c r="J79" s="28">
        <f>SUM(J80:J83)</f>
        <v>457900</v>
      </c>
      <c r="K79" s="29"/>
    </row>
    <row r="80" spans="1:11" ht="21" customHeight="1" x14ac:dyDescent="0.25">
      <c r="A80" s="171">
        <v>32214</v>
      </c>
      <c r="B80" s="271" t="s">
        <v>23</v>
      </c>
      <c r="C80" s="272"/>
      <c r="D80" s="272"/>
      <c r="E80" s="272"/>
      <c r="F80" s="272"/>
      <c r="G80" s="273"/>
      <c r="H80" s="71">
        <v>10000</v>
      </c>
      <c r="I80" s="71">
        <v>10200</v>
      </c>
      <c r="J80" s="71">
        <v>10400</v>
      </c>
      <c r="K80" s="40"/>
    </row>
    <row r="81" spans="1:11" ht="18" customHeight="1" x14ac:dyDescent="0.25">
      <c r="A81" s="34">
        <v>32224</v>
      </c>
      <c r="B81" s="35" t="s">
        <v>139</v>
      </c>
      <c r="C81" s="47"/>
      <c r="D81" s="47"/>
      <c r="E81" s="47"/>
      <c r="F81" s="47"/>
      <c r="G81" s="48"/>
      <c r="H81" s="71">
        <v>433000</v>
      </c>
      <c r="I81" s="71">
        <v>434000</v>
      </c>
      <c r="J81" s="71">
        <v>435000</v>
      </c>
      <c r="K81" s="43"/>
    </row>
    <row r="82" spans="1:11" ht="18" customHeight="1" x14ac:dyDescent="0.25">
      <c r="A82" s="34">
        <v>32251</v>
      </c>
      <c r="B82" s="177" t="s">
        <v>43</v>
      </c>
      <c r="C82" s="175"/>
      <c r="D82" s="175"/>
      <c r="E82" s="175"/>
      <c r="F82" s="175"/>
      <c r="G82" s="176"/>
      <c r="H82" s="71">
        <v>10000</v>
      </c>
      <c r="I82" s="71">
        <v>10200</v>
      </c>
      <c r="J82" s="71">
        <v>10400</v>
      </c>
      <c r="K82" s="43"/>
    </row>
    <row r="83" spans="1:11" ht="14.25" customHeight="1" x14ac:dyDescent="0.25">
      <c r="A83" s="30" t="s">
        <v>86</v>
      </c>
      <c r="B83" s="254" t="s">
        <v>87</v>
      </c>
      <c r="C83" s="254"/>
      <c r="D83" s="254"/>
      <c r="E83" s="254"/>
      <c r="F83" s="254"/>
      <c r="G83" s="254"/>
      <c r="H83" s="79">
        <v>2000</v>
      </c>
      <c r="I83" s="71">
        <v>2000</v>
      </c>
      <c r="J83" s="71">
        <v>2100</v>
      </c>
      <c r="K83" s="31"/>
    </row>
    <row r="84" spans="1:11" ht="24.75" customHeight="1" x14ac:dyDescent="0.25">
      <c r="A84" s="138" t="s">
        <v>197</v>
      </c>
      <c r="B84" s="203" t="s">
        <v>135</v>
      </c>
      <c r="C84" s="203"/>
      <c r="D84" s="203"/>
      <c r="E84" s="203"/>
      <c r="F84" s="203"/>
      <c r="G84" s="203"/>
      <c r="H84" s="28">
        <f>SUM(H85:H94)</f>
        <v>35000</v>
      </c>
      <c r="I84" s="69">
        <f>SUM(I85:I94)</f>
        <v>35600</v>
      </c>
      <c r="J84" s="28">
        <f>SUM(J85:J94)</f>
        <v>36000</v>
      </c>
      <c r="K84" s="29"/>
    </row>
    <row r="85" spans="1:11" ht="18" customHeight="1" x14ac:dyDescent="0.25">
      <c r="A85" s="34">
        <v>31219</v>
      </c>
      <c r="B85" s="35" t="s">
        <v>146</v>
      </c>
      <c r="C85" s="36"/>
      <c r="D85" s="50"/>
      <c r="E85" s="36"/>
      <c r="F85" s="36"/>
      <c r="G85" s="37"/>
      <c r="H85" s="71">
        <v>1300</v>
      </c>
      <c r="I85" s="71">
        <v>1300</v>
      </c>
      <c r="J85" s="71">
        <v>1300</v>
      </c>
      <c r="K85" s="43"/>
    </row>
    <row r="86" spans="1:11" ht="18" customHeight="1" x14ac:dyDescent="0.25">
      <c r="A86" s="34">
        <v>32111</v>
      </c>
      <c r="B86" s="67" t="s">
        <v>9</v>
      </c>
      <c r="C86" s="36"/>
      <c r="D86" s="50"/>
      <c r="E86" s="36"/>
      <c r="F86" s="36"/>
      <c r="G86" s="37"/>
      <c r="H86" s="71">
        <v>1000</v>
      </c>
      <c r="I86" s="71">
        <v>1000</v>
      </c>
      <c r="J86" s="71">
        <v>1000</v>
      </c>
      <c r="K86" s="43"/>
    </row>
    <row r="87" spans="1:11" ht="18" customHeight="1" x14ac:dyDescent="0.25">
      <c r="A87" s="34">
        <v>32113</v>
      </c>
      <c r="B87" s="67" t="s">
        <v>11</v>
      </c>
      <c r="C87" s="36"/>
      <c r="D87" s="50"/>
      <c r="E87" s="36"/>
      <c r="F87" s="36"/>
      <c r="G87" s="37"/>
      <c r="H87" s="71">
        <v>1000</v>
      </c>
      <c r="I87" s="71">
        <v>1000</v>
      </c>
      <c r="J87" s="71">
        <v>1000</v>
      </c>
      <c r="K87" s="43"/>
    </row>
    <row r="88" spans="1:11" ht="18" customHeight="1" x14ac:dyDescent="0.25">
      <c r="A88" s="34">
        <v>32115</v>
      </c>
      <c r="B88" s="67" t="s">
        <v>13</v>
      </c>
      <c r="C88" s="36"/>
      <c r="D88" s="50"/>
      <c r="E88" s="36"/>
      <c r="F88" s="36"/>
      <c r="G88" s="37"/>
      <c r="H88" s="71">
        <v>700</v>
      </c>
      <c r="I88" s="71">
        <v>700</v>
      </c>
      <c r="J88" s="71">
        <v>700</v>
      </c>
      <c r="K88" s="43"/>
    </row>
    <row r="89" spans="1:11" ht="18" customHeight="1" x14ac:dyDescent="0.25">
      <c r="A89" s="34">
        <v>32219</v>
      </c>
      <c r="B89" s="67" t="s">
        <v>148</v>
      </c>
      <c r="C89" s="36"/>
      <c r="D89" s="50"/>
      <c r="E89" s="36"/>
      <c r="F89" s="36"/>
      <c r="G89" s="37"/>
      <c r="H89" s="71">
        <v>2000</v>
      </c>
      <c r="I89" s="71">
        <v>2000</v>
      </c>
      <c r="J89" s="71">
        <v>2000</v>
      </c>
      <c r="K89" s="46"/>
    </row>
    <row r="90" spans="1:11" ht="18" customHeight="1" x14ac:dyDescent="0.25">
      <c r="A90" s="62" t="s">
        <v>96</v>
      </c>
      <c r="B90" s="254" t="s">
        <v>97</v>
      </c>
      <c r="C90" s="254"/>
      <c r="D90" s="254"/>
      <c r="E90" s="254"/>
      <c r="F90" s="254"/>
      <c r="G90" s="254"/>
      <c r="H90" s="79">
        <v>6000</v>
      </c>
      <c r="I90" s="71">
        <v>6100</v>
      </c>
      <c r="J90" s="71">
        <v>6200</v>
      </c>
      <c r="K90" s="46"/>
    </row>
    <row r="91" spans="1:11" ht="18" customHeight="1" x14ac:dyDescent="0.25">
      <c r="A91" s="34">
        <v>32319</v>
      </c>
      <c r="B91" s="67" t="s">
        <v>6</v>
      </c>
      <c r="C91" s="36"/>
      <c r="D91" s="50"/>
      <c r="E91" s="36"/>
      <c r="F91" s="36"/>
      <c r="G91" s="37"/>
      <c r="H91" s="71">
        <v>6000</v>
      </c>
      <c r="I91" s="71">
        <v>6100</v>
      </c>
      <c r="J91" s="71">
        <v>6200</v>
      </c>
      <c r="K91" s="46"/>
    </row>
    <row r="92" spans="1:11" ht="18" customHeight="1" x14ac:dyDescent="0.25">
      <c r="A92" s="34">
        <v>32372</v>
      </c>
      <c r="B92" s="35" t="s">
        <v>73</v>
      </c>
      <c r="C92" s="36"/>
      <c r="D92" s="50"/>
      <c r="E92" s="36"/>
      <c r="F92" s="36"/>
      <c r="G92" s="37"/>
      <c r="H92" s="71">
        <v>1000</v>
      </c>
      <c r="I92" s="71">
        <v>1000</v>
      </c>
      <c r="J92" s="71">
        <v>1000</v>
      </c>
      <c r="K92" s="46"/>
    </row>
    <row r="93" spans="1:11" ht="18" customHeight="1" x14ac:dyDescent="0.25">
      <c r="A93" s="34">
        <v>32412</v>
      </c>
      <c r="B93" s="35" t="s">
        <v>136</v>
      </c>
      <c r="C93" s="36"/>
      <c r="D93" s="36"/>
      <c r="E93" s="36"/>
      <c r="F93" s="36"/>
      <c r="G93" s="37"/>
      <c r="H93" s="71">
        <v>10000</v>
      </c>
      <c r="I93" s="71">
        <v>10300</v>
      </c>
      <c r="J93" s="71">
        <v>10400</v>
      </c>
      <c r="K93" s="43"/>
    </row>
    <row r="94" spans="1:11" ht="18" customHeight="1" x14ac:dyDescent="0.25">
      <c r="A94" s="129">
        <v>42411</v>
      </c>
      <c r="B94" s="288" t="s">
        <v>182</v>
      </c>
      <c r="C94" s="313"/>
      <c r="D94" s="313"/>
      <c r="E94" s="313"/>
      <c r="F94" s="313"/>
      <c r="G94" s="314"/>
      <c r="H94" s="71">
        <v>6000</v>
      </c>
      <c r="I94" s="71">
        <v>6100</v>
      </c>
      <c r="J94" s="71">
        <v>6200</v>
      </c>
      <c r="K94" s="43"/>
    </row>
    <row r="95" spans="1:11" ht="25.5" customHeight="1" x14ac:dyDescent="0.25">
      <c r="A95" s="139" t="s">
        <v>197</v>
      </c>
      <c r="B95" s="274" t="s">
        <v>137</v>
      </c>
      <c r="C95" s="275"/>
      <c r="D95" s="275"/>
      <c r="E95" s="275"/>
      <c r="F95" s="275"/>
      <c r="G95" s="276"/>
      <c r="H95" s="69">
        <f>SUM(H96:H100)</f>
        <v>33000</v>
      </c>
      <c r="I95" s="69">
        <f>SUM(I96:I100)</f>
        <v>33700</v>
      </c>
      <c r="J95" s="69">
        <f>SUM(J96:J100)</f>
        <v>34300</v>
      </c>
      <c r="K95" s="52"/>
    </row>
    <row r="96" spans="1:11" ht="25.5" customHeight="1" x14ac:dyDescent="0.25">
      <c r="A96" s="34">
        <v>32111</v>
      </c>
      <c r="B96" s="280" t="s">
        <v>154</v>
      </c>
      <c r="C96" s="281"/>
      <c r="D96" s="281"/>
      <c r="E96" s="281"/>
      <c r="F96" s="281"/>
      <c r="G96" s="282"/>
      <c r="H96" s="71">
        <v>10000</v>
      </c>
      <c r="I96" s="71">
        <v>10200</v>
      </c>
      <c r="J96" s="71">
        <v>10300</v>
      </c>
      <c r="K96" s="46"/>
    </row>
    <row r="97" spans="1:11" ht="18" customHeight="1" x14ac:dyDescent="0.25">
      <c r="A97" s="80">
        <v>32115</v>
      </c>
      <c r="B97" s="67" t="s">
        <v>13</v>
      </c>
      <c r="C97" s="81"/>
      <c r="D97" s="81"/>
      <c r="E97" s="81"/>
      <c r="F97" s="81"/>
      <c r="G97" s="82"/>
      <c r="H97" s="71">
        <v>1000</v>
      </c>
      <c r="I97" s="71">
        <v>1000</v>
      </c>
      <c r="J97" s="71">
        <v>1000</v>
      </c>
      <c r="K97" s="46"/>
    </row>
    <row r="98" spans="1:11" ht="18" customHeight="1" x14ac:dyDescent="0.25">
      <c r="A98" s="80">
        <v>32219</v>
      </c>
      <c r="B98" s="67" t="s">
        <v>148</v>
      </c>
      <c r="C98" s="81"/>
      <c r="D98" s="81"/>
      <c r="E98" s="81"/>
      <c r="F98" s="81"/>
      <c r="G98" s="82"/>
      <c r="H98" s="71">
        <v>10000</v>
      </c>
      <c r="I98" s="71">
        <v>10200</v>
      </c>
      <c r="J98" s="71">
        <v>10300</v>
      </c>
      <c r="K98" s="46"/>
    </row>
    <row r="99" spans="1:11" ht="18" customHeight="1" x14ac:dyDescent="0.25">
      <c r="A99" s="63">
        <v>32251</v>
      </c>
      <c r="B99" s="258" t="s">
        <v>43</v>
      </c>
      <c r="C99" s="259"/>
      <c r="D99" s="259"/>
      <c r="E99" s="259"/>
      <c r="F99" s="259"/>
      <c r="G99" s="260"/>
      <c r="H99" s="79">
        <v>5000</v>
      </c>
      <c r="I99" s="71">
        <v>5100</v>
      </c>
      <c r="J99" s="71">
        <v>5300</v>
      </c>
      <c r="K99" s="31"/>
    </row>
    <row r="100" spans="1:11" ht="18" customHeight="1" x14ac:dyDescent="0.25">
      <c r="A100" s="83">
        <v>32319</v>
      </c>
      <c r="B100" s="242" t="s">
        <v>171</v>
      </c>
      <c r="C100" s="259"/>
      <c r="D100" s="259"/>
      <c r="E100" s="259"/>
      <c r="F100" s="259"/>
      <c r="G100" s="260"/>
      <c r="H100" s="79">
        <v>7000</v>
      </c>
      <c r="I100" s="71">
        <v>7200</v>
      </c>
      <c r="J100" s="71">
        <v>7400</v>
      </c>
      <c r="K100" s="31"/>
    </row>
    <row r="101" spans="1:11" ht="18" customHeight="1" x14ac:dyDescent="0.25">
      <c r="A101" s="53" t="s">
        <v>197</v>
      </c>
      <c r="B101" s="277" t="s">
        <v>138</v>
      </c>
      <c r="C101" s="278"/>
      <c r="D101" s="278"/>
      <c r="E101" s="278"/>
      <c r="F101" s="278"/>
      <c r="G101" s="279"/>
      <c r="H101" s="69">
        <f>H102+H103+H104</f>
        <v>7000</v>
      </c>
      <c r="I101" s="69">
        <f>I102+I103+I104</f>
        <v>7100</v>
      </c>
      <c r="J101" s="69">
        <f>J102+J103+J104</f>
        <v>7200</v>
      </c>
      <c r="K101" s="49"/>
    </row>
    <row r="102" spans="1:11" ht="18" customHeight="1" x14ac:dyDescent="0.25">
      <c r="A102" s="54">
        <v>32329</v>
      </c>
      <c r="B102" s="36" t="s">
        <v>55</v>
      </c>
      <c r="C102" s="36"/>
      <c r="D102" s="36"/>
      <c r="E102" s="36"/>
      <c r="F102" s="36"/>
      <c r="G102" s="37"/>
      <c r="H102" s="71">
        <v>1000</v>
      </c>
      <c r="I102" s="71">
        <v>1000</v>
      </c>
      <c r="J102" s="71">
        <v>1000</v>
      </c>
      <c r="K102" s="55"/>
    </row>
    <row r="103" spans="1:11" ht="18" customHeight="1" x14ac:dyDescent="0.25">
      <c r="A103" s="54">
        <v>32244</v>
      </c>
      <c r="B103" s="36" t="s">
        <v>41</v>
      </c>
      <c r="C103" s="65"/>
      <c r="D103" s="65"/>
      <c r="E103" s="65"/>
      <c r="F103" s="65"/>
      <c r="G103" s="66"/>
      <c r="H103" s="71">
        <v>1000</v>
      </c>
      <c r="I103" s="71">
        <v>1000</v>
      </c>
      <c r="J103" s="71">
        <v>1000</v>
      </c>
      <c r="K103" s="55"/>
    </row>
    <row r="104" spans="1:11" ht="18" customHeight="1" x14ac:dyDescent="0.25">
      <c r="A104" s="54">
        <v>42211</v>
      </c>
      <c r="B104" s="288" t="s">
        <v>93</v>
      </c>
      <c r="C104" s="289"/>
      <c r="D104" s="289"/>
      <c r="E104" s="289"/>
      <c r="F104" s="289"/>
      <c r="G104" s="290"/>
      <c r="H104" s="71">
        <v>5000</v>
      </c>
      <c r="I104" s="71">
        <v>5100</v>
      </c>
      <c r="J104" s="71">
        <v>5200</v>
      </c>
      <c r="K104" s="55"/>
    </row>
    <row r="105" spans="1:11" ht="18" customHeight="1" x14ac:dyDescent="0.25">
      <c r="A105" s="132" t="s">
        <v>2</v>
      </c>
      <c r="B105" s="263" t="s">
        <v>191</v>
      </c>
      <c r="C105" s="285"/>
      <c r="D105" s="285"/>
      <c r="E105" s="285"/>
      <c r="F105" s="285"/>
      <c r="G105" s="286"/>
      <c r="H105" s="68">
        <f>H107</f>
        <v>45000</v>
      </c>
      <c r="I105" s="179"/>
      <c r="J105" s="68"/>
      <c r="K105" s="32"/>
    </row>
    <row r="106" spans="1:11" ht="28.5" customHeight="1" x14ac:dyDescent="0.25">
      <c r="A106" s="51" t="s">
        <v>197</v>
      </c>
      <c r="B106" s="287" t="s">
        <v>239</v>
      </c>
      <c r="C106" s="278"/>
      <c r="D106" s="278"/>
      <c r="E106" s="278"/>
      <c r="F106" s="278"/>
      <c r="G106" s="279"/>
      <c r="H106" s="28">
        <f>H107</f>
        <v>45000</v>
      </c>
      <c r="I106" s="69"/>
      <c r="J106" s="28"/>
      <c r="K106" s="49"/>
    </row>
    <row r="107" spans="1:11" ht="24" customHeight="1" x14ac:dyDescent="0.25">
      <c r="A107" s="64">
        <v>32224</v>
      </c>
      <c r="B107" s="280" t="s">
        <v>97</v>
      </c>
      <c r="C107" s="281"/>
      <c r="D107" s="281"/>
      <c r="E107" s="281"/>
      <c r="F107" s="281"/>
      <c r="G107" s="282"/>
      <c r="H107" s="71">
        <v>45000</v>
      </c>
      <c r="I107" s="71"/>
      <c r="J107" s="71"/>
      <c r="K107" s="43"/>
    </row>
    <row r="108" spans="1:11" ht="23.25" customHeight="1" x14ac:dyDescent="0.25">
      <c r="A108" s="134" t="s">
        <v>2</v>
      </c>
      <c r="B108" s="283" t="s">
        <v>226</v>
      </c>
      <c r="C108" s="284"/>
      <c r="D108" s="284"/>
      <c r="E108" s="284"/>
      <c r="F108" s="284"/>
      <c r="G108" s="284"/>
      <c r="H108" s="26">
        <f>H109</f>
        <v>111500</v>
      </c>
      <c r="I108" s="172"/>
      <c r="J108" s="26">
        <f t="shared" ref="J108" si="5">J109</f>
        <v>0</v>
      </c>
      <c r="K108" s="27"/>
    </row>
    <row r="109" spans="1:11" ht="30.75" customHeight="1" x14ac:dyDescent="0.25">
      <c r="A109" s="138" t="s">
        <v>197</v>
      </c>
      <c r="B109" s="269" t="s">
        <v>100</v>
      </c>
      <c r="C109" s="269"/>
      <c r="D109" s="269"/>
      <c r="E109" s="269"/>
      <c r="F109" s="269"/>
      <c r="G109" s="269"/>
      <c r="H109" s="28">
        <f>SUM(H110:H117)</f>
        <v>111500</v>
      </c>
      <c r="I109" s="173">
        <f>SUM(I110:I117)</f>
        <v>0</v>
      </c>
      <c r="J109" s="28">
        <f t="shared" ref="J109" si="6">SUM(J110:J117)</f>
        <v>0</v>
      </c>
      <c r="K109" s="29"/>
    </row>
    <row r="110" spans="1:11" ht="18" customHeight="1" x14ac:dyDescent="0.25">
      <c r="A110" s="30" t="s">
        <v>101</v>
      </c>
      <c r="B110" s="254" t="s">
        <v>102</v>
      </c>
      <c r="C110" s="254"/>
      <c r="D110" s="254"/>
      <c r="E110" s="254"/>
      <c r="F110" s="254"/>
      <c r="G110" s="254"/>
      <c r="H110" s="79">
        <v>84000</v>
      </c>
      <c r="I110" s="71"/>
      <c r="J110" s="71"/>
      <c r="K110" s="31"/>
    </row>
    <row r="111" spans="1:11" ht="18" customHeight="1" x14ac:dyDescent="0.25">
      <c r="A111" s="30" t="s">
        <v>103</v>
      </c>
      <c r="B111" s="254" t="s">
        <v>104</v>
      </c>
      <c r="C111" s="254"/>
      <c r="D111" s="254"/>
      <c r="E111" s="254"/>
      <c r="F111" s="254"/>
      <c r="G111" s="254"/>
      <c r="H111" s="79">
        <v>5000</v>
      </c>
      <c r="I111" s="71"/>
      <c r="J111" s="71"/>
      <c r="K111" s="31"/>
    </row>
    <row r="112" spans="1:11" ht="18" customHeight="1" x14ac:dyDescent="0.25">
      <c r="A112" s="30">
        <v>31219</v>
      </c>
      <c r="B112" s="258" t="s">
        <v>140</v>
      </c>
      <c r="C112" s="259"/>
      <c r="D112" s="259"/>
      <c r="E112" s="259"/>
      <c r="F112" s="259"/>
      <c r="G112" s="260"/>
      <c r="H112" s="79">
        <v>5000</v>
      </c>
      <c r="I112" s="71"/>
      <c r="J112" s="71"/>
      <c r="K112" s="31"/>
    </row>
    <row r="113" spans="1:11" ht="18" customHeight="1" x14ac:dyDescent="0.25">
      <c r="A113" s="30" t="s">
        <v>105</v>
      </c>
      <c r="B113" s="254" t="s">
        <v>106</v>
      </c>
      <c r="C113" s="254"/>
      <c r="D113" s="254"/>
      <c r="E113" s="254"/>
      <c r="F113" s="254"/>
      <c r="G113" s="254"/>
      <c r="H113" s="79">
        <v>12600</v>
      </c>
      <c r="I113" s="71"/>
      <c r="J113" s="71"/>
      <c r="K113" s="31"/>
    </row>
    <row r="114" spans="1:11" ht="27.75" customHeight="1" x14ac:dyDescent="0.25">
      <c r="A114" s="30" t="s">
        <v>107</v>
      </c>
      <c r="B114" s="291" t="s">
        <v>108</v>
      </c>
      <c r="C114" s="291"/>
      <c r="D114" s="291"/>
      <c r="E114" s="291"/>
      <c r="F114" s="291"/>
      <c r="G114" s="291"/>
      <c r="H114" s="79">
        <v>400</v>
      </c>
      <c r="I114" s="71"/>
      <c r="J114" s="71"/>
      <c r="K114" s="31"/>
    </row>
    <row r="115" spans="1:11" ht="18" customHeight="1" x14ac:dyDescent="0.25">
      <c r="A115" s="30" t="s">
        <v>109</v>
      </c>
      <c r="B115" s="254" t="s">
        <v>110</v>
      </c>
      <c r="C115" s="254"/>
      <c r="D115" s="254"/>
      <c r="E115" s="254"/>
      <c r="F115" s="254"/>
      <c r="G115" s="254"/>
      <c r="H115" s="79">
        <v>1500</v>
      </c>
      <c r="I115" s="71"/>
      <c r="J115" s="71"/>
      <c r="K115" s="31"/>
    </row>
    <row r="116" spans="1:11" ht="18" customHeight="1" x14ac:dyDescent="0.25">
      <c r="A116" s="30" t="s">
        <v>8</v>
      </c>
      <c r="B116" s="254" t="s">
        <v>9</v>
      </c>
      <c r="C116" s="254"/>
      <c r="D116" s="254"/>
      <c r="E116" s="254"/>
      <c r="F116" s="254"/>
      <c r="G116" s="254"/>
      <c r="H116" s="79">
        <v>1000</v>
      </c>
      <c r="I116" s="71"/>
      <c r="J116" s="71"/>
      <c r="K116" s="31"/>
    </row>
    <row r="117" spans="1:11" ht="18" customHeight="1" x14ac:dyDescent="0.25">
      <c r="A117" s="30" t="s">
        <v>111</v>
      </c>
      <c r="B117" s="254" t="s">
        <v>112</v>
      </c>
      <c r="C117" s="254"/>
      <c r="D117" s="254"/>
      <c r="E117" s="254"/>
      <c r="F117" s="254"/>
      <c r="G117" s="254"/>
      <c r="H117" s="79">
        <v>2000</v>
      </c>
      <c r="I117" s="71"/>
      <c r="J117" s="71"/>
      <c r="K117" s="31"/>
    </row>
    <row r="118" spans="1:11" ht="18" customHeight="1" x14ac:dyDescent="0.25">
      <c r="A118" s="134" t="s">
        <v>2</v>
      </c>
      <c r="B118" s="283" t="s">
        <v>227</v>
      </c>
      <c r="C118" s="284"/>
      <c r="D118" s="284"/>
      <c r="E118" s="284"/>
      <c r="F118" s="284"/>
      <c r="G118" s="284"/>
      <c r="H118" s="26">
        <f>H119</f>
        <v>55500</v>
      </c>
      <c r="I118" s="68">
        <f>I119</f>
        <v>111500</v>
      </c>
      <c r="J118" s="26">
        <f t="shared" ref="J118" si="7">J119</f>
        <v>0</v>
      </c>
      <c r="K118" s="27"/>
    </row>
    <row r="119" spans="1:11" ht="35.1" customHeight="1" x14ac:dyDescent="0.25">
      <c r="A119" s="138" t="s">
        <v>197</v>
      </c>
      <c r="B119" s="269" t="s">
        <v>100</v>
      </c>
      <c r="C119" s="269"/>
      <c r="D119" s="269"/>
      <c r="E119" s="269"/>
      <c r="F119" s="269"/>
      <c r="G119" s="269"/>
      <c r="H119" s="28">
        <f>SUM(H120:H127)</f>
        <v>55500</v>
      </c>
      <c r="I119" s="69">
        <f>SUM(I120:I127)</f>
        <v>111500</v>
      </c>
      <c r="J119" s="28">
        <f t="shared" ref="J119" si="8">SUM(J120:J127)</f>
        <v>0</v>
      </c>
      <c r="K119" s="29"/>
    </row>
    <row r="120" spans="1:11" ht="18" customHeight="1" x14ac:dyDescent="0.25">
      <c r="A120" s="30" t="s">
        <v>101</v>
      </c>
      <c r="B120" s="254" t="s">
        <v>102</v>
      </c>
      <c r="C120" s="254"/>
      <c r="D120" s="254"/>
      <c r="E120" s="254"/>
      <c r="F120" s="254"/>
      <c r="G120" s="254"/>
      <c r="H120" s="79">
        <v>36400</v>
      </c>
      <c r="I120" s="71">
        <v>84000</v>
      </c>
      <c r="J120" s="71"/>
      <c r="K120" s="31"/>
    </row>
    <row r="121" spans="1:11" ht="18" customHeight="1" x14ac:dyDescent="0.25">
      <c r="A121" s="30">
        <v>31216</v>
      </c>
      <c r="B121" s="258" t="s">
        <v>104</v>
      </c>
      <c r="C121" s="259"/>
      <c r="D121" s="259"/>
      <c r="E121" s="259"/>
      <c r="F121" s="259"/>
      <c r="G121" s="260"/>
      <c r="H121" s="79">
        <v>5000</v>
      </c>
      <c r="I121" s="71">
        <v>5000</v>
      </c>
      <c r="J121" s="71"/>
      <c r="K121" s="31"/>
    </row>
    <row r="122" spans="1:11" ht="18" customHeight="1" x14ac:dyDescent="0.25">
      <c r="A122" s="30">
        <v>31219</v>
      </c>
      <c r="B122" s="254" t="s">
        <v>140</v>
      </c>
      <c r="C122" s="254"/>
      <c r="D122" s="254"/>
      <c r="E122" s="254"/>
      <c r="F122" s="254"/>
      <c r="G122" s="254"/>
      <c r="H122" s="79">
        <v>5000</v>
      </c>
      <c r="I122" s="71">
        <v>5000</v>
      </c>
      <c r="J122" s="71"/>
      <c r="K122" s="31"/>
    </row>
    <row r="123" spans="1:11" ht="18" customHeight="1" x14ac:dyDescent="0.25">
      <c r="A123" s="30" t="s">
        <v>105</v>
      </c>
      <c r="B123" s="254" t="s">
        <v>106</v>
      </c>
      <c r="C123" s="254"/>
      <c r="D123" s="254"/>
      <c r="E123" s="254"/>
      <c r="F123" s="254"/>
      <c r="G123" s="254"/>
      <c r="H123" s="79">
        <v>5500</v>
      </c>
      <c r="I123" s="71">
        <v>12600</v>
      </c>
      <c r="J123" s="71"/>
      <c r="K123" s="31"/>
    </row>
    <row r="124" spans="1:11" ht="24.75" customHeight="1" x14ac:dyDescent="0.25">
      <c r="A124" s="30" t="s">
        <v>107</v>
      </c>
      <c r="B124" s="254" t="s">
        <v>108</v>
      </c>
      <c r="C124" s="254"/>
      <c r="D124" s="254"/>
      <c r="E124" s="254"/>
      <c r="F124" s="254"/>
      <c r="G124" s="254"/>
      <c r="H124" s="79">
        <v>200</v>
      </c>
      <c r="I124" s="71">
        <v>400</v>
      </c>
      <c r="J124" s="71"/>
      <c r="K124" s="31"/>
    </row>
    <row r="125" spans="1:11" ht="18" customHeight="1" x14ac:dyDescent="0.25">
      <c r="A125" s="30" t="s">
        <v>109</v>
      </c>
      <c r="B125" s="254" t="s">
        <v>110</v>
      </c>
      <c r="C125" s="254"/>
      <c r="D125" s="254"/>
      <c r="E125" s="254"/>
      <c r="F125" s="254"/>
      <c r="G125" s="254"/>
      <c r="H125" s="79">
        <v>500</v>
      </c>
      <c r="I125" s="71">
        <v>1500</v>
      </c>
      <c r="J125" s="71"/>
      <c r="K125" s="31"/>
    </row>
    <row r="126" spans="1:11" ht="18" customHeight="1" x14ac:dyDescent="0.25">
      <c r="A126" s="30" t="s">
        <v>8</v>
      </c>
      <c r="B126" s="254" t="s">
        <v>9</v>
      </c>
      <c r="C126" s="254"/>
      <c r="D126" s="254"/>
      <c r="E126" s="254"/>
      <c r="F126" s="254"/>
      <c r="G126" s="254"/>
      <c r="H126" s="79">
        <v>900</v>
      </c>
      <c r="I126" s="71">
        <v>1000</v>
      </c>
      <c r="J126" s="71"/>
      <c r="K126" s="31"/>
    </row>
    <row r="127" spans="1:11" ht="18" customHeight="1" x14ac:dyDescent="0.25">
      <c r="A127" s="30" t="s">
        <v>111</v>
      </c>
      <c r="B127" s="254" t="s">
        <v>112</v>
      </c>
      <c r="C127" s="254"/>
      <c r="D127" s="254"/>
      <c r="E127" s="254"/>
      <c r="F127" s="254"/>
      <c r="G127" s="254"/>
      <c r="H127" s="79">
        <v>2000</v>
      </c>
      <c r="I127" s="71">
        <v>2000</v>
      </c>
      <c r="J127" s="71"/>
      <c r="K127" s="31"/>
    </row>
    <row r="128" spans="1:11" ht="18" customHeight="1" x14ac:dyDescent="0.25">
      <c r="A128" s="182" t="s">
        <v>2</v>
      </c>
      <c r="B128" s="263" t="s">
        <v>235</v>
      </c>
      <c r="C128" s="264"/>
      <c r="D128" s="264"/>
      <c r="E128" s="264"/>
      <c r="F128" s="264"/>
      <c r="G128" s="265"/>
      <c r="H128" s="68"/>
      <c r="I128" s="68">
        <v>55500</v>
      </c>
      <c r="J128" s="68">
        <v>111500</v>
      </c>
      <c r="K128" s="27"/>
    </row>
    <row r="129" spans="1:11" ht="30" customHeight="1" x14ac:dyDescent="0.25">
      <c r="A129" s="181" t="s">
        <v>197</v>
      </c>
      <c r="B129" s="269" t="s">
        <v>100</v>
      </c>
      <c r="C129" s="269"/>
      <c r="D129" s="269"/>
      <c r="E129" s="269"/>
      <c r="F129" s="269"/>
      <c r="G129" s="269"/>
      <c r="H129" s="28"/>
      <c r="I129" s="69">
        <f>SUM(I130:I137)</f>
        <v>55500</v>
      </c>
      <c r="J129" s="69">
        <f>SUM(J130:J137)</f>
        <v>111500</v>
      </c>
      <c r="K129" s="29"/>
    </row>
    <row r="130" spans="1:11" ht="18" customHeight="1" x14ac:dyDescent="0.25">
      <c r="A130" s="180" t="s">
        <v>101</v>
      </c>
      <c r="B130" s="254" t="s">
        <v>102</v>
      </c>
      <c r="C130" s="254"/>
      <c r="D130" s="254"/>
      <c r="E130" s="254"/>
      <c r="F130" s="254"/>
      <c r="G130" s="254"/>
      <c r="H130" s="79"/>
      <c r="I130" s="71">
        <v>36400</v>
      </c>
      <c r="J130" s="71">
        <v>84000</v>
      </c>
      <c r="K130" s="31"/>
    </row>
    <row r="131" spans="1:11" ht="18" customHeight="1" x14ac:dyDescent="0.25">
      <c r="A131" s="180">
        <v>31216</v>
      </c>
      <c r="B131" s="258" t="s">
        <v>104</v>
      </c>
      <c r="C131" s="259"/>
      <c r="D131" s="259"/>
      <c r="E131" s="259"/>
      <c r="F131" s="259"/>
      <c r="G131" s="260"/>
      <c r="H131" s="79"/>
      <c r="I131" s="71">
        <v>5000</v>
      </c>
      <c r="J131" s="71">
        <v>5000</v>
      </c>
      <c r="K131" s="31"/>
    </row>
    <row r="132" spans="1:11" ht="18" customHeight="1" x14ac:dyDescent="0.25">
      <c r="A132" s="180">
        <v>31219</v>
      </c>
      <c r="B132" s="254" t="s">
        <v>140</v>
      </c>
      <c r="C132" s="254"/>
      <c r="D132" s="254"/>
      <c r="E132" s="254"/>
      <c r="F132" s="254"/>
      <c r="G132" s="254"/>
      <c r="H132" s="79"/>
      <c r="I132" s="71">
        <v>5000</v>
      </c>
      <c r="J132" s="71">
        <v>5000</v>
      </c>
      <c r="K132" s="31"/>
    </row>
    <row r="133" spans="1:11" ht="21.75" customHeight="1" x14ac:dyDescent="0.25">
      <c r="A133" s="180" t="s">
        <v>105</v>
      </c>
      <c r="B133" s="254" t="s">
        <v>106</v>
      </c>
      <c r="C133" s="254"/>
      <c r="D133" s="254"/>
      <c r="E133" s="254"/>
      <c r="F133" s="254"/>
      <c r="G133" s="254"/>
      <c r="H133" s="79"/>
      <c r="I133" s="71">
        <v>5500</v>
      </c>
      <c r="J133" s="71">
        <v>12600</v>
      </c>
      <c r="K133" s="31"/>
    </row>
    <row r="134" spans="1:11" ht="27" customHeight="1" x14ac:dyDescent="0.25">
      <c r="A134" s="180" t="s">
        <v>107</v>
      </c>
      <c r="B134" s="254" t="s">
        <v>108</v>
      </c>
      <c r="C134" s="254"/>
      <c r="D134" s="254"/>
      <c r="E134" s="254"/>
      <c r="F134" s="254"/>
      <c r="G134" s="254"/>
      <c r="H134" s="79"/>
      <c r="I134" s="71">
        <v>200</v>
      </c>
      <c r="J134" s="71">
        <v>400</v>
      </c>
      <c r="K134" s="31"/>
    </row>
    <row r="135" spans="1:11" ht="18" customHeight="1" x14ac:dyDescent="0.25">
      <c r="A135" s="180" t="s">
        <v>109</v>
      </c>
      <c r="B135" s="254" t="s">
        <v>110</v>
      </c>
      <c r="C135" s="254"/>
      <c r="D135" s="254"/>
      <c r="E135" s="254"/>
      <c r="F135" s="254"/>
      <c r="G135" s="254"/>
      <c r="H135" s="79"/>
      <c r="I135" s="71">
        <v>500</v>
      </c>
      <c r="J135" s="71">
        <v>1500</v>
      </c>
      <c r="K135" s="31"/>
    </row>
    <row r="136" spans="1:11" ht="32.25" customHeight="1" x14ac:dyDescent="0.25">
      <c r="A136" s="180" t="s">
        <v>8</v>
      </c>
      <c r="B136" s="254" t="s">
        <v>9</v>
      </c>
      <c r="C136" s="254"/>
      <c r="D136" s="254"/>
      <c r="E136" s="254"/>
      <c r="F136" s="254"/>
      <c r="G136" s="254"/>
      <c r="H136" s="79"/>
      <c r="I136" s="71">
        <v>900</v>
      </c>
      <c r="J136" s="71">
        <v>1000</v>
      </c>
      <c r="K136" s="31"/>
    </row>
    <row r="137" spans="1:11" ht="19.5" customHeight="1" x14ac:dyDescent="0.25">
      <c r="A137" s="180" t="s">
        <v>111</v>
      </c>
      <c r="B137" s="254" t="s">
        <v>112</v>
      </c>
      <c r="C137" s="254"/>
      <c r="D137" s="254"/>
      <c r="E137" s="254"/>
      <c r="F137" s="254"/>
      <c r="G137" s="254"/>
      <c r="H137" s="79"/>
      <c r="I137" s="71">
        <v>2000</v>
      </c>
      <c r="J137" s="71">
        <v>2000</v>
      </c>
      <c r="K137" s="31"/>
    </row>
    <row r="138" spans="1:11" ht="33.75" customHeight="1" x14ac:dyDescent="0.25">
      <c r="A138" s="132" t="s">
        <v>2</v>
      </c>
      <c r="B138" s="263" t="s">
        <v>192</v>
      </c>
      <c r="C138" s="264"/>
      <c r="D138" s="264"/>
      <c r="E138" s="264"/>
      <c r="F138" s="264"/>
      <c r="G138" s="265"/>
      <c r="H138" s="68">
        <f>H139</f>
        <v>175000</v>
      </c>
      <c r="I138" s="68">
        <f>I139</f>
        <v>0</v>
      </c>
      <c r="J138" s="68">
        <f>J139</f>
        <v>0</v>
      </c>
      <c r="K138" s="32"/>
    </row>
    <row r="139" spans="1:11" ht="33.75" customHeight="1" x14ac:dyDescent="0.25">
      <c r="A139" s="138" t="s">
        <v>197</v>
      </c>
      <c r="B139" s="269" t="s">
        <v>100</v>
      </c>
      <c r="C139" s="269"/>
      <c r="D139" s="269"/>
      <c r="E139" s="269"/>
      <c r="F139" s="269"/>
      <c r="G139" s="269"/>
      <c r="H139" s="28">
        <f>H140+H141</f>
        <v>175000</v>
      </c>
      <c r="I139" s="69">
        <f>I140+I141</f>
        <v>0</v>
      </c>
      <c r="J139" s="28">
        <f t="shared" ref="J139" si="9">J140+J141</f>
        <v>0</v>
      </c>
      <c r="K139" s="29"/>
    </row>
    <row r="140" spans="1:11" ht="18" customHeight="1" x14ac:dyDescent="0.25">
      <c r="A140" s="119">
        <v>32224</v>
      </c>
      <c r="B140" s="121" t="s">
        <v>97</v>
      </c>
      <c r="C140" s="122"/>
      <c r="D140" s="122"/>
      <c r="E140" s="122"/>
      <c r="F140" s="122"/>
      <c r="G140" s="123"/>
      <c r="H140" s="71">
        <v>125000</v>
      </c>
      <c r="I140" s="71"/>
      <c r="J140" s="71"/>
      <c r="K140" s="43"/>
    </row>
    <row r="141" spans="1:11" ht="20.25" customHeight="1" x14ac:dyDescent="0.25">
      <c r="A141" s="117">
        <v>32319</v>
      </c>
      <c r="B141" s="242" t="s">
        <v>6</v>
      </c>
      <c r="C141" s="259"/>
      <c r="D141" s="259"/>
      <c r="E141" s="259"/>
      <c r="F141" s="259"/>
      <c r="G141" s="260"/>
      <c r="H141" s="79">
        <v>50000</v>
      </c>
      <c r="I141" s="71"/>
      <c r="J141" s="71"/>
      <c r="K141" s="31"/>
    </row>
    <row r="142" spans="1:11" ht="27" customHeight="1" x14ac:dyDescent="0.25">
      <c r="A142" s="135" t="s">
        <v>2</v>
      </c>
      <c r="B142" s="283" t="s">
        <v>193</v>
      </c>
      <c r="C142" s="284"/>
      <c r="D142" s="284"/>
      <c r="E142" s="284"/>
      <c r="F142" s="284"/>
      <c r="G142" s="284"/>
      <c r="H142" s="26">
        <f>H143</f>
        <v>650000</v>
      </c>
      <c r="I142" s="172">
        <f>I143</f>
        <v>663000</v>
      </c>
      <c r="J142" s="26">
        <f t="shared" ref="J142" si="10">J143</f>
        <v>676000</v>
      </c>
      <c r="K142" s="27"/>
    </row>
    <row r="143" spans="1:11" ht="27.75" customHeight="1" x14ac:dyDescent="0.25">
      <c r="A143" s="138" t="s">
        <v>197</v>
      </c>
      <c r="B143" s="269" t="s">
        <v>4</v>
      </c>
      <c r="C143" s="269"/>
      <c r="D143" s="269"/>
      <c r="E143" s="269"/>
      <c r="F143" s="269"/>
      <c r="G143" s="269"/>
      <c r="H143" s="28">
        <f>H144+H145</f>
        <v>650000</v>
      </c>
      <c r="I143" s="173">
        <f>I144+I145</f>
        <v>663000</v>
      </c>
      <c r="J143" s="28">
        <f t="shared" ref="J143" si="11">J144+J145</f>
        <v>676000</v>
      </c>
      <c r="K143" s="28"/>
    </row>
    <row r="144" spans="1:11" ht="18" customHeight="1" x14ac:dyDescent="0.25">
      <c r="A144" s="118">
        <v>42211</v>
      </c>
      <c r="B144" s="242" t="s">
        <v>93</v>
      </c>
      <c r="C144" s="259"/>
      <c r="D144" s="259"/>
      <c r="E144" s="259"/>
      <c r="F144" s="259"/>
      <c r="G144" s="260"/>
      <c r="H144" s="79">
        <v>200000</v>
      </c>
      <c r="I144" s="71">
        <v>204000</v>
      </c>
      <c r="J144" s="71">
        <v>208000</v>
      </c>
      <c r="K144" s="33"/>
    </row>
    <row r="145" spans="1:11" ht="29.25" customHeight="1" x14ac:dyDescent="0.25">
      <c r="A145" s="118">
        <v>42411</v>
      </c>
      <c r="B145" s="242" t="s">
        <v>182</v>
      </c>
      <c r="C145" s="259"/>
      <c r="D145" s="259"/>
      <c r="E145" s="259"/>
      <c r="F145" s="259"/>
      <c r="G145" s="260"/>
      <c r="H145" s="79">
        <v>450000</v>
      </c>
      <c r="I145" s="71">
        <v>459000</v>
      </c>
      <c r="J145" s="71">
        <v>468000</v>
      </c>
      <c r="K145" s="33"/>
    </row>
    <row r="146" spans="1:11" ht="27.75" customHeight="1" x14ac:dyDescent="0.25">
      <c r="A146" s="132" t="s">
        <v>2</v>
      </c>
      <c r="B146" s="263" t="s">
        <v>194</v>
      </c>
      <c r="C146" s="266"/>
      <c r="D146" s="266"/>
      <c r="E146" s="266"/>
      <c r="F146" s="266"/>
      <c r="G146" s="267"/>
      <c r="H146" s="68">
        <f>H147</f>
        <v>123800</v>
      </c>
      <c r="I146" s="172">
        <f>I147</f>
        <v>0</v>
      </c>
      <c r="J146" s="68">
        <f>J147</f>
        <v>0</v>
      </c>
      <c r="K146" s="32"/>
    </row>
    <row r="147" spans="1:11" ht="18" customHeight="1" x14ac:dyDescent="0.25">
      <c r="A147" s="140" t="s">
        <v>197</v>
      </c>
      <c r="B147" s="225" t="s">
        <v>147</v>
      </c>
      <c r="C147" s="226"/>
      <c r="D147" s="226"/>
      <c r="E147" s="226"/>
      <c r="F147" s="226"/>
      <c r="G147" s="227"/>
      <c r="H147" s="69">
        <f>H148+H149+H150</f>
        <v>123800</v>
      </c>
      <c r="I147" s="173">
        <f>SUM(I148+I149+I150)</f>
        <v>0</v>
      </c>
      <c r="J147" s="69">
        <f>J148+J149+J150</f>
        <v>0</v>
      </c>
      <c r="K147" s="49"/>
    </row>
    <row r="148" spans="1:11" ht="22.5" customHeight="1" x14ac:dyDescent="0.25">
      <c r="A148" s="124">
        <v>32114</v>
      </c>
      <c r="B148" s="67" t="s">
        <v>149</v>
      </c>
      <c r="C148" s="127"/>
      <c r="D148" s="127"/>
      <c r="E148" s="127"/>
      <c r="F148" s="127"/>
      <c r="G148" s="128"/>
      <c r="H148" s="71">
        <v>77000</v>
      </c>
      <c r="I148" s="71"/>
      <c r="J148" s="71"/>
      <c r="K148" s="43"/>
    </row>
    <row r="149" spans="1:11" ht="24.75" customHeight="1" x14ac:dyDescent="0.25">
      <c r="A149" s="124">
        <v>32116</v>
      </c>
      <c r="B149" s="67" t="s">
        <v>150</v>
      </c>
      <c r="C149" s="127"/>
      <c r="D149" s="127"/>
      <c r="E149" s="127"/>
      <c r="F149" s="127"/>
      <c r="G149" s="128"/>
      <c r="H149" s="71">
        <v>17500</v>
      </c>
      <c r="I149" s="71"/>
      <c r="J149" s="71"/>
      <c r="K149" s="43"/>
    </row>
    <row r="150" spans="1:11" ht="26.25" customHeight="1" x14ac:dyDescent="0.25">
      <c r="A150" s="131">
        <v>32131</v>
      </c>
      <c r="B150" s="242" t="s">
        <v>15</v>
      </c>
      <c r="C150" s="311"/>
      <c r="D150" s="311"/>
      <c r="E150" s="311"/>
      <c r="F150" s="311"/>
      <c r="G150" s="312"/>
      <c r="H150" s="79">
        <v>29300</v>
      </c>
      <c r="I150" s="71"/>
      <c r="J150" s="71"/>
      <c r="K150" s="31"/>
    </row>
    <row r="151" spans="1:11" ht="24.75" customHeight="1" x14ac:dyDescent="0.25">
      <c r="A151" s="132" t="s">
        <v>195</v>
      </c>
      <c r="B151" s="263" t="s">
        <v>196</v>
      </c>
      <c r="C151" s="266"/>
      <c r="D151" s="266"/>
      <c r="E151" s="266"/>
      <c r="F151" s="266"/>
      <c r="G151" s="267"/>
      <c r="H151" s="68">
        <f>H152+H157+H159</f>
        <v>5673600</v>
      </c>
      <c r="I151" s="68">
        <f t="shared" ref="I151:J151" si="12">I152+I157+I159</f>
        <v>0</v>
      </c>
      <c r="J151" s="68">
        <f t="shared" si="12"/>
        <v>0</v>
      </c>
      <c r="K151" s="32"/>
    </row>
    <row r="152" spans="1:11" ht="12.75" customHeight="1" x14ac:dyDescent="0.25">
      <c r="A152" s="140" t="s">
        <v>197</v>
      </c>
      <c r="B152" s="268" t="s">
        <v>184</v>
      </c>
      <c r="C152" s="269"/>
      <c r="D152" s="269"/>
      <c r="E152" s="269"/>
      <c r="F152" s="269"/>
      <c r="G152" s="269"/>
      <c r="H152" s="69">
        <f>H153+H154+H155+H156</f>
        <v>1700000</v>
      </c>
      <c r="I152" s="69">
        <f>SUM(I153+I154+I155+I156)</f>
        <v>0</v>
      </c>
      <c r="J152" s="69">
        <f>SUM(J153:J156)</f>
        <v>0</v>
      </c>
      <c r="K152" s="49" t="s">
        <v>225</v>
      </c>
    </row>
    <row r="153" spans="1:11" ht="20.25" customHeight="1" x14ac:dyDescent="0.25">
      <c r="A153" s="124">
        <v>32339</v>
      </c>
      <c r="B153" s="67" t="s">
        <v>173</v>
      </c>
      <c r="C153" s="127"/>
      <c r="D153" s="127"/>
      <c r="E153" s="127"/>
      <c r="F153" s="127"/>
      <c r="G153" s="128"/>
      <c r="H153" s="71">
        <v>1700</v>
      </c>
      <c r="I153" s="71"/>
      <c r="J153" s="71"/>
      <c r="K153" s="43"/>
    </row>
    <row r="154" spans="1:11" ht="19.5" customHeight="1" x14ac:dyDescent="0.25">
      <c r="A154" s="124">
        <v>32379</v>
      </c>
      <c r="B154" s="67" t="s">
        <v>174</v>
      </c>
      <c r="C154" s="127"/>
      <c r="D154" s="127"/>
      <c r="E154" s="127"/>
      <c r="F154" s="127"/>
      <c r="G154" s="128"/>
      <c r="H154" s="71">
        <v>2500</v>
      </c>
      <c r="I154" s="71"/>
      <c r="J154" s="71"/>
      <c r="K154" s="43"/>
    </row>
    <row r="155" spans="1:11" ht="15" customHeight="1" x14ac:dyDescent="0.25">
      <c r="A155" s="124">
        <v>32211</v>
      </c>
      <c r="B155" s="67" t="s">
        <v>19</v>
      </c>
      <c r="C155" s="125"/>
      <c r="D155" s="125"/>
      <c r="E155" s="125"/>
      <c r="F155" s="125"/>
      <c r="G155" s="126"/>
      <c r="H155" s="71">
        <v>200</v>
      </c>
      <c r="I155" s="71"/>
      <c r="J155" s="71"/>
      <c r="K155" s="43"/>
    </row>
    <row r="156" spans="1:11" ht="18" customHeight="1" x14ac:dyDescent="0.25">
      <c r="A156" s="88">
        <v>45111</v>
      </c>
      <c r="B156" s="258" t="s">
        <v>95</v>
      </c>
      <c r="C156" s="259"/>
      <c r="D156" s="259"/>
      <c r="E156" s="259"/>
      <c r="F156" s="259"/>
      <c r="G156" s="260"/>
      <c r="H156" s="79">
        <v>1695600</v>
      </c>
      <c r="I156" s="71"/>
      <c r="J156" s="71"/>
      <c r="K156" s="31"/>
    </row>
    <row r="157" spans="1:11" ht="29.25" customHeight="1" x14ac:dyDescent="0.25">
      <c r="A157" s="140" t="s">
        <v>197</v>
      </c>
      <c r="B157" s="270" t="s">
        <v>222</v>
      </c>
      <c r="C157" s="203"/>
      <c r="D157" s="203"/>
      <c r="E157" s="203"/>
      <c r="F157" s="203"/>
      <c r="G157" s="203"/>
      <c r="H157" s="69">
        <f>H158</f>
        <v>1178000</v>
      </c>
      <c r="I157" s="69">
        <f t="shared" ref="I157:J157" si="13">I158</f>
        <v>0</v>
      </c>
      <c r="J157" s="69">
        <f t="shared" si="13"/>
        <v>0</v>
      </c>
      <c r="K157" s="49" t="s">
        <v>223</v>
      </c>
    </row>
    <row r="158" spans="1:11" ht="18" customHeight="1" x14ac:dyDescent="0.25">
      <c r="A158" s="88">
        <v>45111</v>
      </c>
      <c r="B158" s="258" t="s">
        <v>95</v>
      </c>
      <c r="C158" s="259"/>
      <c r="D158" s="259"/>
      <c r="E158" s="259"/>
      <c r="F158" s="259"/>
      <c r="G158" s="260"/>
      <c r="H158" s="79">
        <v>1178000</v>
      </c>
      <c r="I158" s="71"/>
      <c r="J158" s="71"/>
    </row>
    <row r="159" spans="1:11" ht="18" customHeight="1" x14ac:dyDescent="0.25">
      <c r="A159" s="140" t="s">
        <v>197</v>
      </c>
      <c r="B159" s="225" t="s">
        <v>147</v>
      </c>
      <c r="C159" s="226"/>
      <c r="D159" s="226"/>
      <c r="E159" s="226"/>
      <c r="F159" s="226"/>
      <c r="G159" s="227"/>
      <c r="H159" s="69">
        <f>H160+H161+H162+H163</f>
        <v>2795600</v>
      </c>
      <c r="I159" s="69">
        <f>I160+I161+I162+I163</f>
        <v>0</v>
      </c>
      <c r="J159" s="69">
        <f>J160+J161+J162+J163</f>
        <v>0</v>
      </c>
      <c r="K159" s="49" t="s">
        <v>224</v>
      </c>
    </row>
    <row r="160" spans="1:11" ht="12.75" customHeight="1" x14ac:dyDescent="0.25">
      <c r="A160" s="124">
        <v>32211</v>
      </c>
      <c r="B160" s="288" t="s">
        <v>19</v>
      </c>
      <c r="C160" s="313"/>
      <c r="D160" s="313"/>
      <c r="E160" s="313"/>
      <c r="F160" s="313"/>
      <c r="G160" s="314"/>
      <c r="H160" s="71">
        <v>1000</v>
      </c>
      <c r="I160" s="71"/>
      <c r="J160" s="71"/>
    </row>
    <row r="161" spans="1:11" ht="18" customHeight="1" x14ac:dyDescent="0.25">
      <c r="A161" s="88">
        <v>32339</v>
      </c>
      <c r="B161" s="258" t="s">
        <v>173</v>
      </c>
      <c r="C161" s="259"/>
      <c r="D161" s="259"/>
      <c r="E161" s="259"/>
      <c r="F161" s="259"/>
      <c r="G161" s="260"/>
      <c r="H161" s="79">
        <v>8200</v>
      </c>
      <c r="I161" s="71"/>
      <c r="J161" s="71"/>
      <c r="K161" s="31"/>
    </row>
    <row r="162" spans="1:11" ht="18" customHeight="1" x14ac:dyDescent="0.25">
      <c r="A162" s="88">
        <v>32379</v>
      </c>
      <c r="B162" s="258" t="s">
        <v>174</v>
      </c>
      <c r="C162" s="259"/>
      <c r="D162" s="259"/>
      <c r="E162" s="259"/>
      <c r="F162" s="259"/>
      <c r="G162" s="260"/>
      <c r="H162" s="79">
        <v>11800</v>
      </c>
      <c r="I162" s="71"/>
      <c r="J162" s="71"/>
      <c r="K162" s="31"/>
    </row>
    <row r="163" spans="1:11" ht="18" customHeight="1" x14ac:dyDescent="0.25">
      <c r="A163" s="88">
        <v>45111</v>
      </c>
      <c r="B163" s="258" t="s">
        <v>95</v>
      </c>
      <c r="C163" s="259"/>
      <c r="D163" s="259"/>
      <c r="E163" s="259"/>
      <c r="F163" s="259"/>
      <c r="G163" s="260"/>
      <c r="H163" s="79">
        <v>2774600</v>
      </c>
      <c r="I163" s="71"/>
      <c r="J163" s="71"/>
      <c r="K163" s="31"/>
    </row>
    <row r="164" spans="1:11" ht="17.100000000000001" customHeight="1" x14ac:dyDescent="0.25">
      <c r="H164" s="16"/>
      <c r="I164" s="16"/>
      <c r="J164" s="16"/>
      <c r="K164" s="16"/>
    </row>
    <row r="165" spans="1:11" ht="17.100000000000001" customHeight="1" x14ac:dyDescent="0.25">
      <c r="A165" s="133"/>
      <c r="B165" s="133"/>
      <c r="C165" s="133"/>
      <c r="D165" s="133"/>
      <c r="E165" s="324" t="s">
        <v>156</v>
      </c>
      <c r="F165" s="325"/>
      <c r="G165" s="325"/>
      <c r="H165" s="73">
        <f>H10</f>
        <v>253000</v>
      </c>
      <c r="I165" s="73">
        <f>I10</f>
        <v>258000</v>
      </c>
      <c r="J165" s="74">
        <f>J10</f>
        <v>263200</v>
      </c>
      <c r="K165" s="57"/>
    </row>
    <row r="166" spans="1:11" ht="17.100000000000001" customHeight="1" x14ac:dyDescent="0.25">
      <c r="A166" s="133"/>
      <c r="B166" s="133"/>
      <c r="C166" s="133"/>
      <c r="D166" s="133"/>
      <c r="E166" s="307" t="s">
        <v>157</v>
      </c>
      <c r="F166" s="308"/>
      <c r="G166" s="308"/>
      <c r="H166" s="72">
        <f>H12</f>
        <v>1561600</v>
      </c>
      <c r="I166" s="72">
        <f>I12</f>
        <v>1592900</v>
      </c>
      <c r="J166" s="75">
        <f>J12</f>
        <v>1624700</v>
      </c>
      <c r="K166" s="57"/>
    </row>
    <row r="167" spans="1:11" ht="17.100000000000001" customHeight="1" x14ac:dyDescent="0.25">
      <c r="A167" s="133"/>
      <c r="B167" s="133"/>
      <c r="C167" s="133"/>
      <c r="D167" s="133"/>
      <c r="E167" s="307" t="s">
        <v>158</v>
      </c>
      <c r="F167" s="308"/>
      <c r="G167" s="308"/>
      <c r="H167" s="56">
        <f>H64+H143+H152</f>
        <v>2360000</v>
      </c>
      <c r="I167" s="56">
        <f>I64+I143+I152</f>
        <v>673000</v>
      </c>
      <c r="J167" s="76">
        <f>J64+J143+J152</f>
        <v>687000</v>
      </c>
      <c r="K167" s="57"/>
    </row>
    <row r="168" spans="1:11" ht="17.100000000000001" customHeight="1" x14ac:dyDescent="0.25">
      <c r="A168" s="133"/>
      <c r="B168" s="133"/>
      <c r="C168" s="318" t="s">
        <v>166</v>
      </c>
      <c r="D168" s="319"/>
      <c r="E168" s="261" t="s">
        <v>159</v>
      </c>
      <c r="F168" s="262"/>
      <c r="G168" s="262"/>
      <c r="H168" s="56">
        <f>H69</f>
        <v>17000</v>
      </c>
      <c r="I168" s="56">
        <f>I69</f>
        <v>17100</v>
      </c>
      <c r="J168" s="76">
        <f>J69</f>
        <v>17700</v>
      </c>
      <c r="K168" s="57"/>
    </row>
    <row r="169" spans="1:11" ht="17.100000000000001" customHeight="1" x14ac:dyDescent="0.25">
      <c r="A169" s="133"/>
      <c r="B169" s="133"/>
      <c r="C169" s="320"/>
      <c r="D169" s="321"/>
      <c r="E169" s="261" t="s">
        <v>160</v>
      </c>
      <c r="F169" s="262"/>
      <c r="G169" s="262"/>
      <c r="H169" s="56">
        <f>H79</f>
        <v>455000</v>
      </c>
      <c r="I169" s="56">
        <f>I79</f>
        <v>456400</v>
      </c>
      <c r="J169" s="76">
        <f>J79</f>
        <v>457900</v>
      </c>
      <c r="K169" s="57"/>
    </row>
    <row r="170" spans="1:11" ht="17.100000000000001" customHeight="1" x14ac:dyDescent="0.25">
      <c r="A170" s="133"/>
      <c r="B170" s="133"/>
      <c r="C170" s="320"/>
      <c r="D170" s="321"/>
      <c r="E170" s="261" t="s">
        <v>161</v>
      </c>
      <c r="F170" s="262"/>
      <c r="G170" s="262"/>
      <c r="H170" s="56">
        <f>H84+H157</f>
        <v>1213000</v>
      </c>
      <c r="I170" s="56">
        <f>I84+I157</f>
        <v>35600</v>
      </c>
      <c r="J170" s="76">
        <f>J84+J157</f>
        <v>36000</v>
      </c>
      <c r="K170" s="57"/>
    </row>
    <row r="171" spans="1:11" ht="17.100000000000001" customHeight="1" x14ac:dyDescent="0.25">
      <c r="A171" s="133"/>
      <c r="B171" s="133"/>
      <c r="C171" s="320"/>
      <c r="D171" s="321"/>
      <c r="E171" s="307" t="s">
        <v>162</v>
      </c>
      <c r="F171" s="308"/>
      <c r="G171" s="308"/>
      <c r="H171" s="56">
        <f>H109+H119+H139+H106</f>
        <v>387000</v>
      </c>
      <c r="I171" s="56">
        <f>I109+I119+I129+I139</f>
        <v>167000</v>
      </c>
      <c r="J171" s="76">
        <f>J109+J129+J139</f>
        <v>111500</v>
      </c>
      <c r="K171" s="57"/>
    </row>
    <row r="172" spans="1:11" ht="17.100000000000001" customHeight="1" x14ac:dyDescent="0.25">
      <c r="A172" s="133"/>
      <c r="B172" s="133"/>
      <c r="C172" s="320"/>
      <c r="D172" s="321"/>
      <c r="E172" s="261" t="s">
        <v>165</v>
      </c>
      <c r="F172" s="262"/>
      <c r="G172" s="262"/>
      <c r="H172" s="56">
        <f>H147+H159</f>
        <v>2919400</v>
      </c>
      <c r="I172" s="56">
        <f>I106+I147+I159</f>
        <v>0</v>
      </c>
      <c r="J172" s="76">
        <f>J106+J147+J159</f>
        <v>0</v>
      </c>
      <c r="K172" s="57"/>
    </row>
    <row r="173" spans="1:11" ht="17.100000000000001" customHeight="1" x14ac:dyDescent="0.25">
      <c r="A173" s="133"/>
      <c r="B173" s="133"/>
      <c r="C173" s="320"/>
      <c r="D173" s="321"/>
      <c r="E173" s="261" t="s">
        <v>163</v>
      </c>
      <c r="F173" s="262"/>
      <c r="G173" s="262"/>
      <c r="H173" s="56">
        <f>H95</f>
        <v>33000</v>
      </c>
      <c r="I173" s="56">
        <f>I95</f>
        <v>33700</v>
      </c>
      <c r="J173" s="76">
        <f>J95</f>
        <v>34300</v>
      </c>
      <c r="K173" s="57"/>
    </row>
    <row r="174" spans="1:11" ht="17.100000000000001" customHeight="1" x14ac:dyDescent="0.25">
      <c r="A174" s="133"/>
      <c r="B174" s="133"/>
      <c r="C174" s="320"/>
      <c r="D174" s="321"/>
      <c r="E174" s="261" t="s">
        <v>164</v>
      </c>
      <c r="F174" s="262"/>
      <c r="G174" s="262"/>
      <c r="H174" s="56">
        <f>H101</f>
        <v>7000</v>
      </c>
      <c r="I174" s="56">
        <f>I101</f>
        <v>7100</v>
      </c>
      <c r="J174" s="76">
        <f>J101</f>
        <v>7200</v>
      </c>
      <c r="K174" s="57"/>
    </row>
    <row r="175" spans="1:11" ht="29.25" customHeight="1" x14ac:dyDescent="0.25">
      <c r="A175" s="133"/>
      <c r="B175" s="133"/>
      <c r="C175" s="322"/>
      <c r="D175" s="323"/>
      <c r="E175" s="316" t="s">
        <v>130</v>
      </c>
      <c r="F175" s="317"/>
      <c r="G175" s="317"/>
      <c r="H175" s="77">
        <f>SUM(H165:H174)</f>
        <v>9206000</v>
      </c>
      <c r="I175" s="77">
        <f t="shared" ref="I175:J175" si="14">SUM(I165:I174)</f>
        <v>3240800</v>
      </c>
      <c r="J175" s="78">
        <f t="shared" si="14"/>
        <v>3239500</v>
      </c>
      <c r="K175" s="57"/>
    </row>
    <row r="176" spans="1:11" ht="10.5" customHeight="1" x14ac:dyDescent="0.25">
      <c r="A176" s="133"/>
      <c r="B176" s="133"/>
      <c r="C176" s="133"/>
      <c r="D176" s="133"/>
      <c r="E176" s="133"/>
      <c r="F176" s="133"/>
      <c r="G176" s="133"/>
      <c r="H176" s="56"/>
      <c r="I176" s="56"/>
      <c r="J176" s="56"/>
      <c r="K176" s="57"/>
    </row>
    <row r="177" spans="1:11" ht="20.25" customHeight="1" x14ac:dyDescent="0.25">
      <c r="A177" s="133"/>
      <c r="B177" s="133"/>
      <c r="C177" s="133"/>
      <c r="D177" s="133"/>
      <c r="E177" s="255" t="s">
        <v>207</v>
      </c>
      <c r="F177" s="256"/>
      <c r="G177" s="256"/>
      <c r="H177" s="252"/>
      <c r="I177" s="257"/>
      <c r="J177" s="56"/>
      <c r="K177" s="57"/>
    </row>
    <row r="178" spans="1:11" ht="13.5" customHeight="1" x14ac:dyDescent="0.25">
      <c r="A178" s="133"/>
      <c r="B178" s="133"/>
      <c r="C178" s="133"/>
      <c r="D178" s="133"/>
      <c r="E178" s="133"/>
      <c r="F178" s="133"/>
      <c r="G178" s="133"/>
      <c r="H178" s="56"/>
      <c r="I178" s="56"/>
      <c r="J178" s="56"/>
      <c r="K178" s="57"/>
    </row>
    <row r="179" spans="1:11" ht="20.100000000000001" customHeight="1" x14ac:dyDescent="0.25">
      <c r="A179" s="136"/>
      <c r="B179" s="315" t="s">
        <v>116</v>
      </c>
      <c r="C179" s="315"/>
      <c r="D179" s="315"/>
      <c r="E179" s="315" t="s">
        <v>120</v>
      </c>
      <c r="F179" s="315"/>
      <c r="G179" s="315"/>
      <c r="H179" s="257" t="s">
        <v>117</v>
      </c>
      <c r="I179" s="257"/>
      <c r="J179" s="158"/>
      <c r="K179" s="158"/>
    </row>
    <row r="180" spans="1:11" ht="12" customHeight="1" x14ac:dyDescent="0.25">
      <c r="A180" s="136"/>
      <c r="B180" s="59"/>
      <c r="C180" s="59"/>
      <c r="D180" s="59"/>
      <c r="E180" s="59"/>
      <c r="F180" s="59"/>
      <c r="G180" s="59"/>
      <c r="H180" s="60"/>
      <c r="I180" s="60"/>
      <c r="J180" s="60"/>
      <c r="K180" s="60"/>
    </row>
    <row r="181" spans="1:11" ht="20.100000000000001" customHeight="1" x14ac:dyDescent="0.25">
      <c r="A181" s="136"/>
      <c r="B181" s="315" t="s">
        <v>118</v>
      </c>
      <c r="C181" s="315"/>
      <c r="D181" s="315"/>
      <c r="E181" s="315" t="s">
        <v>121</v>
      </c>
      <c r="F181" s="315"/>
      <c r="G181" s="315"/>
      <c r="H181" s="257" t="s">
        <v>117</v>
      </c>
      <c r="I181" s="257"/>
      <c r="J181" s="157" t="s">
        <v>119</v>
      </c>
      <c r="K181" s="158"/>
    </row>
    <row r="182" spans="1:11" ht="20.100000000000001" customHeight="1" x14ac:dyDescent="0.25">
      <c r="A182" s="136"/>
      <c r="B182" s="59"/>
      <c r="C182" s="59"/>
      <c r="D182" s="59"/>
      <c r="E182" s="61"/>
      <c r="F182" s="59"/>
      <c r="G182" s="59"/>
      <c r="H182" s="60"/>
      <c r="I182" s="60"/>
      <c r="J182" s="60"/>
      <c r="K182" s="60"/>
    </row>
  </sheetData>
  <mergeCells count="157">
    <mergeCell ref="B134:G134"/>
    <mergeCell ref="B135:G135"/>
    <mergeCell ref="B136:G136"/>
    <mergeCell ref="E173:G173"/>
    <mergeCell ref="B150:G150"/>
    <mergeCell ref="B58:G58"/>
    <mergeCell ref="B54:G54"/>
    <mergeCell ref="B94:G94"/>
    <mergeCell ref="E181:G181"/>
    <mergeCell ref="B181:D181"/>
    <mergeCell ref="E179:G179"/>
    <mergeCell ref="B179:D179"/>
    <mergeCell ref="B139:G139"/>
    <mergeCell ref="B142:G142"/>
    <mergeCell ref="B143:G143"/>
    <mergeCell ref="B160:G160"/>
    <mergeCell ref="B162:G162"/>
    <mergeCell ref="B163:G163"/>
    <mergeCell ref="E175:G175"/>
    <mergeCell ref="E172:G172"/>
    <mergeCell ref="C168:D175"/>
    <mergeCell ref="E165:G165"/>
    <mergeCell ref="E166:G166"/>
    <mergeCell ref="E167:G167"/>
    <mergeCell ref="E168:G168"/>
    <mergeCell ref="E169:G169"/>
    <mergeCell ref="E170:G170"/>
    <mergeCell ref="B68:G68"/>
    <mergeCell ref="B73:G73"/>
    <mergeCell ref="E171:G171"/>
    <mergeCell ref="B63:G63"/>
    <mergeCell ref="B64:G64"/>
    <mergeCell ref="B62:G62"/>
    <mergeCell ref="B67:G67"/>
    <mergeCell ref="B69:G69"/>
    <mergeCell ref="B65:G65"/>
    <mergeCell ref="B66:G66"/>
    <mergeCell ref="B118:G118"/>
    <mergeCell ref="B119:G119"/>
    <mergeCell ref="B120:G120"/>
    <mergeCell ref="B122:G122"/>
    <mergeCell ref="B123:G123"/>
    <mergeCell ref="B70:G70"/>
    <mergeCell ref="B116:G116"/>
    <mergeCell ref="B109:G109"/>
    <mergeCell ref="B110:G110"/>
    <mergeCell ref="B114:G114"/>
    <mergeCell ref="B115:G115"/>
    <mergeCell ref="B111:G111"/>
    <mergeCell ref="B78:G78"/>
    <mergeCell ref="B79:G79"/>
    <mergeCell ref="B59:G59"/>
    <mergeCell ref="B43:G43"/>
    <mergeCell ref="B44:G44"/>
    <mergeCell ref="B53:G53"/>
    <mergeCell ref="B57:G57"/>
    <mergeCell ref="B56:G56"/>
    <mergeCell ref="B61:G61"/>
    <mergeCell ref="B33:G33"/>
    <mergeCell ref="B35:G35"/>
    <mergeCell ref="B36:G36"/>
    <mergeCell ref="B39:G39"/>
    <mergeCell ref="B40:G40"/>
    <mergeCell ref="B37:G37"/>
    <mergeCell ref="B38:G38"/>
    <mergeCell ref="B55:G55"/>
    <mergeCell ref="B60:G60"/>
    <mergeCell ref="B34:G34"/>
    <mergeCell ref="B41:G41"/>
    <mergeCell ref="B42:G42"/>
    <mergeCell ref="B47:G47"/>
    <mergeCell ref="B48:G48"/>
    <mergeCell ref="B45:G45"/>
    <mergeCell ref="B46:G46"/>
    <mergeCell ref="B52:G52"/>
    <mergeCell ref="B50:G50"/>
    <mergeCell ref="B51:G51"/>
    <mergeCell ref="B49:G49"/>
    <mergeCell ref="A1:K1"/>
    <mergeCell ref="B7:G7"/>
    <mergeCell ref="A2:K2"/>
    <mergeCell ref="A5:G5"/>
    <mergeCell ref="A6:G6"/>
    <mergeCell ref="B8:G8"/>
    <mergeCell ref="B9:G9"/>
    <mergeCell ref="B12:G12"/>
    <mergeCell ref="B13:G13"/>
    <mergeCell ref="B10:G10"/>
    <mergeCell ref="B11:G11"/>
    <mergeCell ref="A3:K3"/>
    <mergeCell ref="A4:K4"/>
    <mergeCell ref="B14:G14"/>
    <mergeCell ref="B17:G17"/>
    <mergeCell ref="B18:G18"/>
    <mergeCell ref="B19:G19"/>
    <mergeCell ref="B15:G15"/>
    <mergeCell ref="B30:G30"/>
    <mergeCell ref="B31:G31"/>
    <mergeCell ref="B28:G28"/>
    <mergeCell ref="B29:G29"/>
    <mergeCell ref="B16:G16"/>
    <mergeCell ref="B22:G22"/>
    <mergeCell ref="B23:G23"/>
    <mergeCell ref="B20:G20"/>
    <mergeCell ref="B21:G21"/>
    <mergeCell ref="B26:G26"/>
    <mergeCell ref="B27:G27"/>
    <mergeCell ref="B24:G24"/>
    <mergeCell ref="B25:G25"/>
    <mergeCell ref="B146:G146"/>
    <mergeCell ref="B117:G117"/>
    <mergeCell ref="B112:G112"/>
    <mergeCell ref="B95:G95"/>
    <mergeCell ref="B99:G99"/>
    <mergeCell ref="B101:G101"/>
    <mergeCell ref="B96:G96"/>
    <mergeCell ref="B100:G100"/>
    <mergeCell ref="B83:G83"/>
    <mergeCell ref="B108:G108"/>
    <mergeCell ref="B90:G90"/>
    <mergeCell ref="B105:G105"/>
    <mergeCell ref="B106:G106"/>
    <mergeCell ref="B107:G107"/>
    <mergeCell ref="B113:G113"/>
    <mergeCell ref="B84:G84"/>
    <mergeCell ref="B104:G104"/>
    <mergeCell ref="B129:G129"/>
    <mergeCell ref="B128:G128"/>
    <mergeCell ref="B130:G130"/>
    <mergeCell ref="B137:G137"/>
    <mergeCell ref="B131:G131"/>
    <mergeCell ref="B132:G132"/>
    <mergeCell ref="B133:G133"/>
    <mergeCell ref="B147:G147"/>
    <mergeCell ref="B32:G32"/>
    <mergeCell ref="E177:G177"/>
    <mergeCell ref="H177:I177"/>
    <mergeCell ref="H179:I179"/>
    <mergeCell ref="H181:I181"/>
    <mergeCell ref="B121:G121"/>
    <mergeCell ref="B124:G124"/>
    <mergeCell ref="B125:G125"/>
    <mergeCell ref="B126:G126"/>
    <mergeCell ref="B127:G127"/>
    <mergeCell ref="E174:G174"/>
    <mergeCell ref="B144:G144"/>
    <mergeCell ref="B145:G145"/>
    <mergeCell ref="B141:G141"/>
    <mergeCell ref="B138:G138"/>
    <mergeCell ref="B161:G161"/>
    <mergeCell ref="B151:G151"/>
    <mergeCell ref="B152:G152"/>
    <mergeCell ref="B157:G157"/>
    <mergeCell ref="B159:G159"/>
    <mergeCell ref="B156:G156"/>
    <mergeCell ref="B158:G158"/>
    <mergeCell ref="B80:G80"/>
  </mergeCells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4"/>
  <sheetViews>
    <sheetView topLeftCell="A64" workbookViewId="0">
      <selection activeCell="G52" sqref="G52"/>
    </sheetView>
  </sheetViews>
  <sheetFormatPr defaultRowHeight="18" customHeight="1" x14ac:dyDescent="0.25"/>
  <cols>
    <col min="1" max="1" width="30.5703125" style="115" customWidth="1"/>
    <col min="2" max="2" width="13.85546875" style="116" customWidth="1"/>
    <col min="3" max="3" width="12.7109375" style="116" customWidth="1"/>
    <col min="4" max="4" width="13.5703125" style="116" customWidth="1"/>
    <col min="5" max="5" width="12.7109375" style="116" customWidth="1"/>
    <col min="6" max="16384" width="9.140625" style="99"/>
  </cols>
  <sheetData>
    <row r="1" spans="1:5" ht="18" customHeight="1" x14ac:dyDescent="0.25">
      <c r="A1" s="335" t="s">
        <v>125</v>
      </c>
      <c r="B1" s="335"/>
      <c r="C1" s="335"/>
      <c r="D1" s="335"/>
      <c r="E1" s="335"/>
    </row>
    <row r="2" spans="1:5" ht="18" customHeight="1" x14ac:dyDescent="0.25">
      <c r="A2" s="336" t="s">
        <v>198</v>
      </c>
      <c r="B2" s="336"/>
      <c r="C2" s="336"/>
      <c r="D2" s="336"/>
      <c r="E2" s="336"/>
    </row>
    <row r="3" spans="1:5" ht="18" customHeight="1" x14ac:dyDescent="0.25">
      <c r="A3" s="337" t="s">
        <v>211</v>
      </c>
      <c r="B3" s="337"/>
      <c r="C3" s="337"/>
      <c r="D3" s="337"/>
      <c r="E3" s="337"/>
    </row>
    <row r="4" spans="1:5" ht="18" customHeight="1" x14ac:dyDescent="0.25">
      <c r="A4" s="100"/>
      <c r="B4" s="100"/>
      <c r="C4" s="100"/>
      <c r="D4" s="100"/>
      <c r="E4" s="100"/>
    </row>
    <row r="5" spans="1:5" ht="18" customHeight="1" x14ac:dyDescent="0.3">
      <c r="A5" s="328" t="s">
        <v>3</v>
      </c>
      <c r="B5" s="330" t="s">
        <v>212</v>
      </c>
      <c r="C5" s="332" t="s">
        <v>208</v>
      </c>
      <c r="D5" s="333"/>
      <c r="E5" s="334"/>
    </row>
    <row r="6" spans="1:5" ht="18" customHeight="1" x14ac:dyDescent="0.25">
      <c r="A6" s="329"/>
      <c r="B6" s="331"/>
      <c r="C6" s="101" t="s">
        <v>126</v>
      </c>
      <c r="D6" s="101" t="s">
        <v>127</v>
      </c>
      <c r="E6" s="102" t="s">
        <v>175</v>
      </c>
    </row>
    <row r="7" spans="1:5" ht="18" customHeight="1" x14ac:dyDescent="0.25">
      <c r="A7" s="103" t="s">
        <v>176</v>
      </c>
      <c r="B7" s="104">
        <v>-10000</v>
      </c>
      <c r="C7" s="105">
        <v>2623000</v>
      </c>
      <c r="D7" s="105">
        <v>2613000</v>
      </c>
      <c r="E7" s="106">
        <f>B7+C7-D7</f>
        <v>0</v>
      </c>
    </row>
    <row r="8" spans="1:5" ht="18" customHeight="1" x14ac:dyDescent="0.25">
      <c r="A8" s="107" t="s">
        <v>177</v>
      </c>
      <c r="B8" s="104">
        <v>-60000</v>
      </c>
      <c r="C8" s="105">
        <v>1621600</v>
      </c>
      <c r="D8" s="105">
        <v>1561600</v>
      </c>
      <c r="E8" s="106">
        <f t="shared" ref="E8:E10" si="0">B8+C8-D8</f>
        <v>0</v>
      </c>
    </row>
    <row r="9" spans="1:5" ht="18" customHeight="1" x14ac:dyDescent="0.25">
      <c r="A9" s="107" t="s">
        <v>178</v>
      </c>
      <c r="B9" s="104"/>
      <c r="C9" s="105">
        <v>387000</v>
      </c>
      <c r="D9" s="105">
        <v>387000</v>
      </c>
      <c r="E9" s="106">
        <f t="shared" si="0"/>
        <v>0</v>
      </c>
    </row>
    <row r="10" spans="1:5" ht="18" customHeight="1" x14ac:dyDescent="0.25">
      <c r="A10" s="160" t="s">
        <v>130</v>
      </c>
      <c r="B10" s="161">
        <f>SUM(B7:B9)</f>
        <v>-70000</v>
      </c>
      <c r="C10" s="162">
        <f>SUM(C7:C9)</f>
        <v>4631600</v>
      </c>
      <c r="D10" s="162">
        <f>SUM(D7:D9)</f>
        <v>4561600</v>
      </c>
      <c r="E10" s="165">
        <f t="shared" si="0"/>
        <v>0</v>
      </c>
    </row>
    <row r="11" spans="1:5" ht="18" customHeight="1" x14ac:dyDescent="0.25">
      <c r="A11" s="193"/>
      <c r="B11" s="194"/>
      <c r="C11" s="195"/>
      <c r="D11" s="195"/>
      <c r="E11" s="183"/>
    </row>
    <row r="12" spans="1:5" ht="18" customHeight="1" x14ac:dyDescent="0.25">
      <c r="A12" s="159" t="s">
        <v>151</v>
      </c>
      <c r="B12" s="109">
        <v>2000</v>
      </c>
      <c r="C12" s="110">
        <v>15000</v>
      </c>
      <c r="D12" s="111">
        <v>17000</v>
      </c>
      <c r="E12" s="184">
        <f>B12+C12-D12</f>
        <v>0</v>
      </c>
    </row>
    <row r="13" spans="1:5" ht="18" customHeight="1" x14ac:dyDescent="0.25">
      <c r="A13" s="108" t="s">
        <v>128</v>
      </c>
      <c r="B13" s="104">
        <v>3000</v>
      </c>
      <c r="C13" s="105">
        <v>452000</v>
      </c>
      <c r="D13" s="105">
        <v>455000</v>
      </c>
      <c r="E13" s="186">
        <f t="shared" ref="E13:E17" si="1">B13+C13-D13</f>
        <v>0</v>
      </c>
    </row>
    <row r="14" spans="1:5" ht="18" customHeight="1" x14ac:dyDescent="0.25">
      <c r="A14" s="108" t="s">
        <v>129</v>
      </c>
      <c r="B14" s="104"/>
      <c r="C14" s="105">
        <v>1213000</v>
      </c>
      <c r="D14" s="105">
        <v>1213000</v>
      </c>
      <c r="E14" s="186">
        <f t="shared" si="1"/>
        <v>0</v>
      </c>
    </row>
    <row r="15" spans="1:5" ht="18" customHeight="1" x14ac:dyDescent="0.25">
      <c r="A15" s="108" t="s">
        <v>167</v>
      </c>
      <c r="B15" s="104">
        <v>65000</v>
      </c>
      <c r="C15" s="105">
        <v>2854400</v>
      </c>
      <c r="D15" s="105">
        <v>2919400</v>
      </c>
      <c r="E15" s="186">
        <f t="shared" si="1"/>
        <v>0</v>
      </c>
    </row>
    <row r="16" spans="1:5" ht="18" customHeight="1" x14ac:dyDescent="0.25">
      <c r="A16" s="108" t="s">
        <v>168</v>
      </c>
      <c r="B16" s="104"/>
      <c r="C16" s="105">
        <v>33000</v>
      </c>
      <c r="D16" s="105">
        <v>33000</v>
      </c>
      <c r="E16" s="186">
        <f t="shared" si="1"/>
        <v>0</v>
      </c>
    </row>
    <row r="17" spans="1:5" ht="18" customHeight="1" x14ac:dyDescent="0.25">
      <c r="A17" s="108" t="s">
        <v>169</v>
      </c>
      <c r="B17" s="113"/>
      <c r="C17" s="114">
        <v>7000</v>
      </c>
      <c r="D17" s="114">
        <v>7000</v>
      </c>
      <c r="E17" s="186">
        <f t="shared" si="1"/>
        <v>0</v>
      </c>
    </row>
    <row r="18" spans="1:5" ht="18" customHeight="1" x14ac:dyDescent="0.25">
      <c r="A18" s="164" t="s">
        <v>130</v>
      </c>
      <c r="B18" s="161">
        <f>SUM(B12:B17)</f>
        <v>70000</v>
      </c>
      <c r="C18" s="162">
        <f>SUM(C12:C17)</f>
        <v>4574400</v>
      </c>
      <c r="D18" s="162">
        <f>SUM(D12:D17)</f>
        <v>4644400</v>
      </c>
      <c r="E18" s="185">
        <f t="shared" ref="E18" si="2">B18+C18-D18</f>
        <v>0</v>
      </c>
    </row>
    <row r="19" spans="1:5" ht="18" customHeight="1" x14ac:dyDescent="0.25">
      <c r="A19" s="166" t="s">
        <v>130</v>
      </c>
      <c r="B19" s="167">
        <f>B10+B18</f>
        <v>0</v>
      </c>
      <c r="C19" s="167">
        <f>C10+C18</f>
        <v>9206000</v>
      </c>
      <c r="D19" s="167">
        <f>D10+D18</f>
        <v>9206000</v>
      </c>
      <c r="E19" s="167">
        <f>E10+E18</f>
        <v>0</v>
      </c>
    </row>
    <row r="20" spans="1:5" ht="18" customHeight="1" x14ac:dyDescent="0.25">
      <c r="A20" s="189"/>
      <c r="B20" s="190"/>
      <c r="C20" s="190"/>
      <c r="D20" s="190"/>
      <c r="E20" s="190"/>
    </row>
    <row r="22" spans="1:5" ht="18" customHeight="1" x14ac:dyDescent="0.3">
      <c r="A22" s="328" t="s">
        <v>3</v>
      </c>
      <c r="B22" s="330" t="s">
        <v>213</v>
      </c>
      <c r="C22" s="332" t="s">
        <v>209</v>
      </c>
      <c r="D22" s="333"/>
      <c r="E22" s="334"/>
    </row>
    <row r="23" spans="1:5" ht="18" customHeight="1" x14ac:dyDescent="0.25">
      <c r="A23" s="329"/>
      <c r="B23" s="331"/>
      <c r="C23" s="101" t="s">
        <v>126</v>
      </c>
      <c r="D23" s="101" t="s">
        <v>127</v>
      </c>
      <c r="E23" s="102" t="s">
        <v>175</v>
      </c>
    </row>
    <row r="24" spans="1:5" ht="18" customHeight="1" x14ac:dyDescent="0.25">
      <c r="A24" s="103" t="s">
        <v>176</v>
      </c>
      <c r="B24" s="104"/>
      <c r="C24" s="105">
        <v>931000</v>
      </c>
      <c r="D24" s="105">
        <v>931000</v>
      </c>
      <c r="E24" s="106"/>
    </row>
    <row r="25" spans="1:5" ht="18" customHeight="1" x14ac:dyDescent="0.25">
      <c r="A25" s="107" t="s">
        <v>177</v>
      </c>
      <c r="B25" s="104"/>
      <c r="C25" s="105">
        <v>1592900</v>
      </c>
      <c r="D25" s="105">
        <v>1592900</v>
      </c>
      <c r="E25" s="106"/>
    </row>
    <row r="26" spans="1:5" ht="18" customHeight="1" x14ac:dyDescent="0.25">
      <c r="A26" s="107" t="s">
        <v>178</v>
      </c>
      <c r="B26" s="104"/>
      <c r="C26" s="105">
        <v>345500</v>
      </c>
      <c r="D26" s="105">
        <v>345500</v>
      </c>
      <c r="E26" s="106"/>
    </row>
    <row r="27" spans="1:5" ht="18" customHeight="1" x14ac:dyDescent="0.25">
      <c r="A27" s="160" t="s">
        <v>130</v>
      </c>
      <c r="B27" s="161">
        <f>SUM(B24:B26)</f>
        <v>0</v>
      </c>
      <c r="C27" s="162">
        <f>SUM(C24:C26)</f>
        <v>2869400</v>
      </c>
      <c r="D27" s="162">
        <f>SUM(D24:D26)</f>
        <v>2869400</v>
      </c>
      <c r="E27" s="163">
        <f t="shared" ref="E27" si="3">SUM(E24:E26)</f>
        <v>0</v>
      </c>
    </row>
    <row r="28" spans="1:5" ht="18" customHeight="1" x14ac:dyDescent="0.25">
      <c r="A28" s="196"/>
      <c r="B28" s="197"/>
      <c r="C28" s="198"/>
      <c r="D28" s="198"/>
      <c r="E28" s="199"/>
    </row>
    <row r="29" spans="1:5" ht="18" customHeight="1" x14ac:dyDescent="0.25">
      <c r="A29" s="159" t="s">
        <v>151</v>
      </c>
      <c r="B29" s="109"/>
      <c r="C29" s="110">
        <v>17100</v>
      </c>
      <c r="D29" s="111">
        <f>Rashodi!I168</f>
        <v>17100</v>
      </c>
      <c r="E29" s="112"/>
    </row>
    <row r="30" spans="1:5" ht="18" customHeight="1" x14ac:dyDescent="0.25">
      <c r="A30" s="108" t="s">
        <v>128</v>
      </c>
      <c r="B30" s="104"/>
      <c r="C30" s="105">
        <v>456400</v>
      </c>
      <c r="D30" s="105">
        <f>Rashodi!I169</f>
        <v>456400</v>
      </c>
      <c r="E30" s="106"/>
    </row>
    <row r="31" spans="1:5" ht="18" customHeight="1" x14ac:dyDescent="0.25">
      <c r="A31" s="108" t="s">
        <v>129</v>
      </c>
      <c r="B31" s="104"/>
      <c r="C31" s="105">
        <v>35600</v>
      </c>
      <c r="D31" s="105">
        <f>Rashodi!I170</f>
        <v>35600</v>
      </c>
      <c r="E31" s="106"/>
    </row>
    <row r="32" spans="1:5" ht="18" customHeight="1" x14ac:dyDescent="0.25">
      <c r="A32" s="108" t="s">
        <v>167</v>
      </c>
      <c r="B32" s="104"/>
      <c r="C32" s="105"/>
      <c r="D32" s="105"/>
      <c r="E32" s="106"/>
    </row>
    <row r="33" spans="1:5" ht="18" customHeight="1" x14ac:dyDescent="0.25">
      <c r="A33" s="108" t="s">
        <v>168</v>
      </c>
      <c r="B33" s="104"/>
      <c r="C33" s="105">
        <v>33700</v>
      </c>
      <c r="D33" s="105">
        <v>33700</v>
      </c>
      <c r="E33" s="106"/>
    </row>
    <row r="34" spans="1:5" ht="18" customHeight="1" x14ac:dyDescent="0.25">
      <c r="A34" s="108" t="s">
        <v>169</v>
      </c>
      <c r="B34" s="113"/>
      <c r="C34" s="114">
        <v>7100</v>
      </c>
      <c r="D34" s="188">
        <v>7100</v>
      </c>
      <c r="E34" s="106"/>
    </row>
    <row r="35" spans="1:5" ht="18" customHeight="1" x14ac:dyDescent="0.25">
      <c r="A35" s="164" t="s">
        <v>130</v>
      </c>
      <c r="B35" s="161">
        <f>SUM(B29:B34)</f>
        <v>0</v>
      </c>
      <c r="C35" s="162">
        <f>SUM(C29:C34)</f>
        <v>549900</v>
      </c>
      <c r="D35" s="187">
        <f>SUM(D29:D34)</f>
        <v>549900</v>
      </c>
      <c r="E35" s="165">
        <f t="shared" ref="E35" si="4">B35+C35-D35</f>
        <v>0</v>
      </c>
    </row>
    <row r="36" spans="1:5" ht="18" customHeight="1" x14ac:dyDescent="0.25">
      <c r="A36" s="166" t="s">
        <v>130</v>
      </c>
      <c r="B36" s="167">
        <f>B27+B35</f>
        <v>0</v>
      </c>
      <c r="C36" s="167">
        <f>C27+C35</f>
        <v>3419300</v>
      </c>
      <c r="D36" s="167">
        <f>D27+D35</f>
        <v>3419300</v>
      </c>
      <c r="E36" s="167">
        <f>E27+E35</f>
        <v>0</v>
      </c>
    </row>
    <row r="37" spans="1:5" ht="18" customHeight="1" x14ac:dyDescent="0.25">
      <c r="A37" s="189"/>
      <c r="B37" s="190"/>
      <c r="C37" s="190"/>
      <c r="D37" s="190"/>
      <c r="E37" s="190"/>
    </row>
    <row r="38" spans="1:5" ht="18" customHeight="1" x14ac:dyDescent="0.25">
      <c r="A38" s="189"/>
      <c r="B38" s="190"/>
      <c r="C38" s="190"/>
      <c r="D38" s="190"/>
      <c r="E38" s="190"/>
    </row>
    <row r="39" spans="1:5" ht="18" customHeight="1" x14ac:dyDescent="0.25">
      <c r="A39" s="189"/>
      <c r="B39" s="190"/>
      <c r="C39" s="190"/>
      <c r="D39" s="190"/>
      <c r="E39" s="190"/>
    </row>
    <row r="40" spans="1:5" ht="18" customHeight="1" x14ac:dyDescent="0.25">
      <c r="A40" s="189"/>
      <c r="B40" s="190"/>
      <c r="C40" s="190"/>
      <c r="D40" s="190"/>
      <c r="E40" s="190"/>
    </row>
    <row r="41" spans="1:5" ht="18" customHeight="1" x14ac:dyDescent="0.25">
      <c r="A41" s="189"/>
      <c r="B41" s="190"/>
      <c r="C41" s="190"/>
      <c r="D41" s="190"/>
      <c r="E41" s="190"/>
    </row>
    <row r="42" spans="1:5" ht="18" customHeight="1" x14ac:dyDescent="0.25">
      <c r="A42" s="191"/>
      <c r="B42" s="192"/>
      <c r="C42" s="192"/>
      <c r="D42" s="192"/>
      <c r="E42" s="192"/>
    </row>
    <row r="43" spans="1:5" ht="18" customHeight="1" x14ac:dyDescent="0.3">
      <c r="A43" s="328" t="s">
        <v>3</v>
      </c>
      <c r="B43" s="330" t="s">
        <v>214</v>
      </c>
      <c r="C43" s="332" t="s">
        <v>210</v>
      </c>
      <c r="D43" s="333"/>
      <c r="E43" s="334"/>
    </row>
    <row r="44" spans="1:5" ht="18" customHeight="1" x14ac:dyDescent="0.25">
      <c r="A44" s="329"/>
      <c r="B44" s="331"/>
      <c r="C44" s="101" t="s">
        <v>126</v>
      </c>
      <c r="D44" s="101" t="s">
        <v>127</v>
      </c>
      <c r="E44" s="102" t="s">
        <v>175</v>
      </c>
    </row>
    <row r="45" spans="1:5" ht="18" customHeight="1" x14ac:dyDescent="0.25">
      <c r="A45" s="103" t="s">
        <v>176</v>
      </c>
      <c r="B45" s="104"/>
      <c r="C45" s="105">
        <v>950200</v>
      </c>
      <c r="D45" s="105">
        <v>950200</v>
      </c>
      <c r="E45" s="106"/>
    </row>
    <row r="46" spans="1:5" ht="18" customHeight="1" x14ac:dyDescent="0.25">
      <c r="A46" s="107" t="s">
        <v>177</v>
      </c>
      <c r="B46" s="104"/>
      <c r="C46" s="105">
        <v>1624700</v>
      </c>
      <c r="D46" s="105">
        <v>1624700</v>
      </c>
      <c r="E46" s="106"/>
    </row>
    <row r="47" spans="1:5" ht="18" customHeight="1" x14ac:dyDescent="0.25">
      <c r="A47" s="107" t="s">
        <v>178</v>
      </c>
      <c r="B47" s="104"/>
      <c r="C47" s="105">
        <v>293500</v>
      </c>
      <c r="D47" s="105">
        <v>293500</v>
      </c>
      <c r="E47" s="106"/>
    </row>
    <row r="48" spans="1:5" ht="18" customHeight="1" x14ac:dyDescent="0.25">
      <c r="A48" s="160" t="s">
        <v>130</v>
      </c>
      <c r="B48" s="161">
        <f>SUM(B45:B47)</f>
        <v>0</v>
      </c>
      <c r="C48" s="162">
        <f>SUM(C45:C47)</f>
        <v>2868400</v>
      </c>
      <c r="D48" s="162">
        <f>SUM(D45:D47)</f>
        <v>2868400</v>
      </c>
      <c r="E48" s="163">
        <f t="shared" ref="E48" si="5">SUM(E45:E47)</f>
        <v>0</v>
      </c>
    </row>
    <row r="49" spans="1:5" ht="18" customHeight="1" x14ac:dyDescent="0.25">
      <c r="A49" s="159" t="s">
        <v>151</v>
      </c>
      <c r="B49" s="109"/>
      <c r="C49" s="110">
        <v>17700</v>
      </c>
      <c r="D49" s="111">
        <f>Rashodi!J168</f>
        <v>17700</v>
      </c>
      <c r="E49" s="112"/>
    </row>
    <row r="50" spans="1:5" ht="18" customHeight="1" x14ac:dyDescent="0.25">
      <c r="A50" s="108" t="s">
        <v>128</v>
      </c>
      <c r="B50" s="104"/>
      <c r="C50" s="105">
        <v>457900</v>
      </c>
      <c r="D50" s="105">
        <f>Rashodi!J169</f>
        <v>457900</v>
      </c>
      <c r="E50" s="106"/>
    </row>
    <row r="51" spans="1:5" ht="18" customHeight="1" x14ac:dyDescent="0.25">
      <c r="A51" s="108" t="s">
        <v>129</v>
      </c>
      <c r="B51" s="104"/>
      <c r="C51" s="105">
        <v>36000</v>
      </c>
      <c r="D51" s="105">
        <f>Rashodi!J170</f>
        <v>36000</v>
      </c>
      <c r="E51" s="106"/>
    </row>
    <row r="52" spans="1:5" ht="18" customHeight="1" x14ac:dyDescent="0.25">
      <c r="A52" s="108" t="s">
        <v>167</v>
      </c>
      <c r="B52" s="104"/>
      <c r="C52" s="105"/>
      <c r="D52" s="105"/>
      <c r="E52" s="106"/>
    </row>
    <row r="53" spans="1:5" ht="18" customHeight="1" x14ac:dyDescent="0.25">
      <c r="A53" s="108" t="s">
        <v>168</v>
      </c>
      <c r="B53" s="104"/>
      <c r="C53" s="105">
        <v>34300</v>
      </c>
      <c r="D53" s="105">
        <v>34300</v>
      </c>
      <c r="E53" s="106"/>
    </row>
    <row r="54" spans="1:5" ht="18" customHeight="1" x14ac:dyDescent="0.25">
      <c r="A54" s="108" t="s">
        <v>169</v>
      </c>
      <c r="B54" s="113"/>
      <c r="C54" s="114">
        <v>7200</v>
      </c>
      <c r="D54" s="105">
        <v>7200</v>
      </c>
      <c r="E54" s="106"/>
    </row>
    <row r="55" spans="1:5" ht="18" customHeight="1" x14ac:dyDescent="0.25">
      <c r="A55" s="164" t="s">
        <v>130</v>
      </c>
      <c r="B55" s="161">
        <f>SUM(B49:B54)</f>
        <v>0</v>
      </c>
      <c r="C55" s="162">
        <f>SUM(C49:C54)</f>
        <v>553100</v>
      </c>
      <c r="D55" s="162">
        <f>SUM(D49:D54)</f>
        <v>553100</v>
      </c>
      <c r="E55" s="165">
        <f t="shared" ref="E55" si="6">B55+C55-D55</f>
        <v>0</v>
      </c>
    </row>
    <row r="56" spans="1:5" ht="18" customHeight="1" x14ac:dyDescent="0.25">
      <c r="A56" s="151"/>
    </row>
    <row r="57" spans="1:5" ht="18" customHeight="1" x14ac:dyDescent="0.25">
      <c r="A57" s="166" t="s">
        <v>130</v>
      </c>
      <c r="B57" s="167">
        <f>B48+B55</f>
        <v>0</v>
      </c>
      <c r="C57" s="167">
        <f>C48+C55</f>
        <v>3421500</v>
      </c>
      <c r="D57" s="167">
        <f>D48+D55</f>
        <v>3421500</v>
      </c>
      <c r="E57" s="167">
        <f>E48+E55</f>
        <v>0</v>
      </c>
    </row>
    <row r="60" spans="1:5" ht="18" customHeight="1" x14ac:dyDescent="0.25">
      <c r="A60" s="168"/>
      <c r="B60" s="327" t="s">
        <v>207</v>
      </c>
      <c r="C60" s="326"/>
      <c r="D60" s="327" t="s">
        <v>215</v>
      </c>
      <c r="E60" s="326"/>
    </row>
    <row r="61" spans="1:5" ht="18" customHeight="1" x14ac:dyDescent="0.25">
      <c r="A61" s="169"/>
      <c r="B61" s="326"/>
      <c r="C61" s="326"/>
      <c r="D61" s="170"/>
      <c r="E61" s="170"/>
    </row>
    <row r="62" spans="1:5" ht="18" customHeight="1" x14ac:dyDescent="0.25">
      <c r="A62" s="168" t="s">
        <v>116</v>
      </c>
      <c r="B62" s="327" t="s">
        <v>120</v>
      </c>
      <c r="C62" s="326"/>
      <c r="D62" s="327" t="s">
        <v>215</v>
      </c>
      <c r="E62" s="326"/>
    </row>
    <row r="63" spans="1:5" ht="18" customHeight="1" x14ac:dyDescent="0.25">
      <c r="A63" s="169"/>
      <c r="B63" s="326"/>
      <c r="C63" s="326"/>
      <c r="D63" s="170"/>
      <c r="E63" s="170"/>
    </row>
    <row r="64" spans="1:5" ht="18" customHeight="1" x14ac:dyDescent="0.25">
      <c r="A64" s="168" t="s">
        <v>118</v>
      </c>
      <c r="B64" s="327" t="s">
        <v>121</v>
      </c>
      <c r="C64" s="326"/>
      <c r="D64" s="327" t="s">
        <v>215</v>
      </c>
      <c r="E64" s="326"/>
    </row>
  </sheetData>
  <mergeCells count="20">
    <mergeCell ref="A22:A23"/>
    <mergeCell ref="B22:B23"/>
    <mergeCell ref="C22:E22"/>
    <mergeCell ref="A1:E1"/>
    <mergeCell ref="A2:E2"/>
    <mergeCell ref="A3:E3"/>
    <mergeCell ref="A5:A6"/>
    <mergeCell ref="B5:B6"/>
    <mergeCell ref="C5:E5"/>
    <mergeCell ref="A43:A44"/>
    <mergeCell ref="B43:B44"/>
    <mergeCell ref="C43:E43"/>
    <mergeCell ref="B60:C60"/>
    <mergeCell ref="D60:E60"/>
    <mergeCell ref="B61:C61"/>
    <mergeCell ref="B62:C62"/>
    <mergeCell ref="D62:E62"/>
    <mergeCell ref="B63:C63"/>
    <mergeCell ref="B64:C64"/>
    <mergeCell ref="D64:E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"/>
  <sheetViews>
    <sheetView workbookViewId="0">
      <selection activeCell="L25" sqref="L25"/>
    </sheetView>
  </sheetViews>
  <sheetFormatPr defaultRowHeight="14.25" x14ac:dyDescent="0.25"/>
  <cols>
    <col min="1" max="1" width="9.28515625" style="153" customWidth="1"/>
    <col min="2" max="6" width="9.140625" style="152"/>
    <col min="7" max="7" width="6.85546875" style="152" customWidth="1"/>
    <col min="8" max="8" width="11.7109375" style="154" customWidth="1"/>
    <col min="9" max="9" width="12.140625" style="154" customWidth="1"/>
    <col min="10" max="16384" width="9.140625" style="152"/>
  </cols>
  <sheetData>
    <row r="1" spans="1:9" ht="20.100000000000001" customHeight="1" x14ac:dyDescent="0.25">
      <c r="A1" s="293" t="s">
        <v>199</v>
      </c>
      <c r="B1" s="293"/>
      <c r="C1" s="293"/>
      <c r="D1" s="293"/>
      <c r="E1" s="293"/>
      <c r="F1" s="293"/>
      <c r="G1" s="293"/>
      <c r="H1" s="293"/>
      <c r="I1" s="293"/>
    </row>
    <row r="2" spans="1:9" ht="20.100000000000001" customHeight="1" x14ac:dyDescent="0.25">
      <c r="A2" s="207" t="s">
        <v>198</v>
      </c>
      <c r="B2" s="207"/>
      <c r="C2" s="207"/>
      <c r="D2" s="207"/>
      <c r="E2" s="207"/>
      <c r="F2" s="207"/>
      <c r="G2" s="207"/>
      <c r="H2" s="207"/>
      <c r="I2" s="207"/>
    </row>
    <row r="3" spans="1:9" ht="20.100000000000001" customHeight="1" x14ac:dyDescent="0.25">
      <c r="A3" s="342" t="s">
        <v>131</v>
      </c>
      <c r="B3" s="342"/>
      <c r="C3" s="342"/>
      <c r="D3" s="342"/>
      <c r="E3" s="342"/>
      <c r="F3" s="342"/>
      <c r="G3" s="342"/>
      <c r="H3" s="342"/>
      <c r="I3" s="342"/>
    </row>
    <row r="4" spans="1:9" x14ac:dyDescent="0.25">
      <c r="A4" s="338" t="s">
        <v>200</v>
      </c>
      <c r="B4" s="338"/>
      <c r="C4" s="338"/>
      <c r="D4" s="338"/>
      <c r="E4" s="338"/>
      <c r="F4" s="338"/>
      <c r="G4" s="338"/>
      <c r="H4" s="338"/>
      <c r="I4" s="338"/>
    </row>
    <row r="5" spans="1:9" ht="85.5" customHeight="1" x14ac:dyDescent="0.25">
      <c r="A5" s="339" t="s">
        <v>217</v>
      </c>
      <c r="B5" s="339"/>
      <c r="C5" s="339"/>
      <c r="D5" s="339"/>
      <c r="E5" s="339"/>
      <c r="F5" s="339"/>
      <c r="G5" s="339"/>
      <c r="H5" s="339"/>
      <c r="I5" s="339"/>
    </row>
    <row r="6" spans="1:9" ht="0.7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5" customHeight="1" x14ac:dyDescent="0.25">
      <c r="A7" s="338" t="s">
        <v>201</v>
      </c>
      <c r="B7" s="338"/>
      <c r="C7" s="338"/>
      <c r="D7" s="338"/>
      <c r="E7" s="338"/>
      <c r="F7" s="338"/>
      <c r="G7" s="338"/>
      <c r="H7" s="338"/>
      <c r="I7" s="338"/>
    </row>
    <row r="8" spans="1:9" ht="72.75" customHeight="1" x14ac:dyDescent="0.25">
      <c r="A8" s="339" t="s">
        <v>221</v>
      </c>
      <c r="B8" s="339"/>
      <c r="C8" s="339"/>
      <c r="D8" s="339"/>
      <c r="E8" s="339"/>
      <c r="F8" s="339"/>
      <c r="G8" s="339"/>
      <c r="H8" s="339"/>
      <c r="I8" s="339"/>
    </row>
    <row r="9" spans="1:9" ht="15" hidden="1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5" customHeight="1" x14ac:dyDescent="0.25">
      <c r="A10" s="338" t="s">
        <v>202</v>
      </c>
      <c r="B10" s="338"/>
      <c r="C10" s="338"/>
      <c r="D10" s="338"/>
      <c r="E10" s="338"/>
      <c r="F10" s="338"/>
      <c r="G10" s="338"/>
      <c r="H10" s="338"/>
      <c r="I10" s="338"/>
    </row>
    <row r="11" spans="1:9" ht="75" customHeight="1" x14ac:dyDescent="0.25">
      <c r="A11" s="339" t="s">
        <v>218</v>
      </c>
      <c r="B11" s="339"/>
      <c r="C11" s="339"/>
      <c r="D11" s="339"/>
      <c r="E11" s="339"/>
      <c r="F11" s="339"/>
      <c r="G11" s="339"/>
      <c r="H11" s="339"/>
      <c r="I11" s="339"/>
    </row>
    <row r="12" spans="1:9" ht="0.7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5" customHeight="1" x14ac:dyDescent="0.25">
      <c r="A13" s="338" t="s">
        <v>203</v>
      </c>
      <c r="B13" s="338"/>
      <c r="C13" s="338"/>
      <c r="D13" s="338"/>
      <c r="E13" s="338"/>
      <c r="F13" s="338"/>
      <c r="G13" s="338"/>
      <c r="H13" s="338"/>
      <c r="I13" s="338"/>
    </row>
    <row r="14" spans="1:9" ht="44.25" customHeight="1" x14ac:dyDescent="0.25">
      <c r="A14" s="343" t="s">
        <v>219</v>
      </c>
      <c r="B14" s="344"/>
      <c r="C14" s="344"/>
      <c r="D14" s="344"/>
      <c r="E14" s="344"/>
      <c r="F14" s="344"/>
      <c r="G14" s="344"/>
      <c r="H14" s="344"/>
      <c r="I14" s="345"/>
    </row>
    <row r="15" spans="1:9" hidden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5" customHeight="1" x14ac:dyDescent="0.25">
      <c r="A16" s="346" t="s">
        <v>204</v>
      </c>
      <c r="B16" s="347"/>
      <c r="C16" s="347"/>
      <c r="D16" s="347"/>
      <c r="E16" s="347"/>
      <c r="F16" s="347"/>
      <c r="G16" s="347"/>
      <c r="H16" s="347"/>
      <c r="I16" s="348"/>
    </row>
    <row r="17" spans="1:9" ht="76.5" customHeight="1" x14ac:dyDescent="0.25">
      <c r="A17" s="339" t="s">
        <v>220</v>
      </c>
      <c r="B17" s="339"/>
      <c r="C17" s="339"/>
      <c r="D17" s="339"/>
      <c r="E17" s="339"/>
      <c r="F17" s="339"/>
      <c r="G17" s="339"/>
      <c r="H17" s="339"/>
      <c r="I17" s="339"/>
    </row>
    <row r="18" spans="1:9" ht="31.5" hidden="1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5" customHeight="1" x14ac:dyDescent="0.25">
      <c r="A19" s="338" t="s">
        <v>205</v>
      </c>
      <c r="B19" s="338"/>
      <c r="C19" s="338"/>
      <c r="D19" s="338"/>
      <c r="E19" s="338"/>
      <c r="F19" s="338"/>
      <c r="G19" s="338"/>
      <c r="H19" s="338"/>
      <c r="I19" s="338"/>
    </row>
    <row r="20" spans="1:9" ht="117.75" customHeight="1" x14ac:dyDescent="0.25">
      <c r="A20" s="349" t="s">
        <v>228</v>
      </c>
      <c r="B20" s="349"/>
      <c r="C20" s="349"/>
      <c r="D20" s="349"/>
      <c r="E20" s="349"/>
      <c r="F20" s="349"/>
      <c r="G20" s="349"/>
      <c r="H20" s="349"/>
      <c r="I20" s="349"/>
    </row>
    <row r="21" spans="1:9" ht="79.5" hidden="1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3.75" hidden="1" customHeight="1" x14ac:dyDescent="0.25"/>
    <row r="23" spans="1:9" ht="45.75" hidden="1" customHeight="1" x14ac:dyDescent="0.25"/>
    <row r="24" spans="1:9" ht="15" customHeight="1" x14ac:dyDescent="0.25">
      <c r="A24" s="350" t="s">
        <v>216</v>
      </c>
      <c r="B24" s="351"/>
      <c r="C24" s="351"/>
      <c r="D24" s="351"/>
      <c r="E24" s="351"/>
      <c r="F24" s="351"/>
      <c r="G24" s="352"/>
      <c r="H24" s="353">
        <v>0</v>
      </c>
      <c r="I24" s="354"/>
    </row>
    <row r="25" spans="1:9" ht="20.100000000000001" customHeight="1" x14ac:dyDescent="0.25">
      <c r="A25" s="357" t="s">
        <v>206</v>
      </c>
      <c r="B25" s="358"/>
      <c r="C25" s="358"/>
      <c r="D25" s="358"/>
      <c r="E25" s="358"/>
      <c r="F25" s="358"/>
      <c r="G25" s="359"/>
      <c r="H25" s="355"/>
      <c r="I25" s="356"/>
    </row>
    <row r="26" spans="1:9" ht="4.5" customHeight="1" x14ac:dyDescent="0.25"/>
    <row r="27" spans="1:9" ht="20.100000000000001" customHeight="1" x14ac:dyDescent="0.25">
      <c r="A27" s="155"/>
      <c r="E27" s="340" t="s">
        <v>207</v>
      </c>
      <c r="F27" s="340"/>
      <c r="G27" s="340"/>
      <c r="H27" s="341" t="s">
        <v>117</v>
      </c>
      <c r="I27" s="341"/>
    </row>
    <row r="28" spans="1:9" ht="1.5" customHeight="1" x14ac:dyDescent="0.25">
      <c r="A28" s="155"/>
    </row>
    <row r="29" spans="1:9" hidden="1" x14ac:dyDescent="0.25"/>
    <row r="30" spans="1:9" ht="29.25" customHeight="1" x14ac:dyDescent="0.25">
      <c r="B30" s="340" t="s">
        <v>116</v>
      </c>
      <c r="C30" s="340"/>
      <c r="D30" s="340"/>
      <c r="E30" s="340" t="s">
        <v>120</v>
      </c>
      <c r="F30" s="340"/>
      <c r="G30" s="340"/>
      <c r="H30" s="341" t="s">
        <v>117</v>
      </c>
      <c r="I30" s="341"/>
    </row>
    <row r="31" spans="1:9" ht="13.5" hidden="1" customHeight="1" x14ac:dyDescent="0.25"/>
    <row r="32" spans="1:9" x14ac:dyDescent="0.25">
      <c r="B32" s="340" t="s">
        <v>118</v>
      </c>
      <c r="C32" s="340"/>
      <c r="D32" s="340"/>
      <c r="E32" s="340" t="s">
        <v>121</v>
      </c>
      <c r="F32" s="340"/>
      <c r="G32" s="340"/>
      <c r="H32" s="341" t="s">
        <v>117</v>
      </c>
      <c r="I32" s="341"/>
    </row>
    <row r="33" spans="5:5" ht="45" customHeight="1" x14ac:dyDescent="0.25"/>
    <row r="35" spans="5:5" x14ac:dyDescent="0.25">
      <c r="E35" s="153"/>
    </row>
  </sheetData>
  <mergeCells count="26">
    <mergeCell ref="B32:D32"/>
    <mergeCell ref="E32:G32"/>
    <mergeCell ref="H32:I32"/>
    <mergeCell ref="A20:I20"/>
    <mergeCell ref="A24:G24"/>
    <mergeCell ref="H24:I25"/>
    <mergeCell ref="A25:G25"/>
    <mergeCell ref="B30:D30"/>
    <mergeCell ref="E30:G30"/>
    <mergeCell ref="H30:I30"/>
    <mergeCell ref="A10:I10"/>
    <mergeCell ref="A11:I11"/>
    <mergeCell ref="E27:G27"/>
    <mergeCell ref="H27:I27"/>
    <mergeCell ref="A1:I1"/>
    <mergeCell ref="A2:I2"/>
    <mergeCell ref="A3:I3"/>
    <mergeCell ref="A5:I5"/>
    <mergeCell ref="A8:I8"/>
    <mergeCell ref="A4:I4"/>
    <mergeCell ref="A7:I7"/>
    <mergeCell ref="A13:I13"/>
    <mergeCell ref="A14:I14"/>
    <mergeCell ref="A16:I16"/>
    <mergeCell ref="A17:I17"/>
    <mergeCell ref="A19:I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Prihodi</vt:lpstr>
      <vt:lpstr>Rashodi</vt:lpstr>
      <vt:lpstr>Rezultat</vt:lpstr>
      <vt:lpstr>Obrazloženje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marija.podolski</dc:creator>
  <cp:lastModifiedBy>Gordana Lončarić</cp:lastModifiedBy>
  <cp:lastPrinted>2018-10-22T09:28:44Z</cp:lastPrinted>
  <dcterms:created xsi:type="dcterms:W3CDTF">2017-05-23T10:23:28Z</dcterms:created>
  <dcterms:modified xsi:type="dcterms:W3CDTF">2019-01-08T10:26:31Z</dcterms:modified>
</cp:coreProperties>
</file>